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A84D658B-13A5-4ECB-BE14-BEBE2B609B54}" xr6:coauthVersionLast="47" xr6:coauthVersionMax="47" xr10:uidLastSave="{00000000-0000-0000-0000-000000000000}"/>
  <bookViews>
    <workbookView xWindow="380" yWindow="380" windowWidth="14400" windowHeight="7360" xr2:uid="{896BAB4C-7491-480F-9A72-7C3F8C8D399E}"/>
  </bookViews>
  <sheets>
    <sheet name="INVEST SNZ" sheetId="2" r:id="rId1"/>
    <sheet name="Feuil1" sheetId="4" r:id="rId2"/>
    <sheet name="BV DREAL" sheetId="3" r:id="rId3"/>
    <sheet name="Sheet2" sheetId="5" r:id="rId4"/>
  </sheets>
  <definedNames>
    <definedName name="_xlnm._FilterDatabase" localSheetId="0" hidden="1">'INVEST SNZ'!$B$7:$P$116</definedName>
    <definedName name="rate">#REF!</definedName>
    <definedName name="rate2">#REF!</definedName>
    <definedName name="TauxR3">#REF!</definedName>
    <definedName name="_xlnm.Print_Area" localSheetId="0">'INVEST SNZ'!$A$1:$P$112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5" l="1"/>
  <c r="C14" i="5"/>
  <c r="F11" i="4" l="1"/>
  <c r="E4" i="4"/>
  <c r="D4" i="4"/>
  <c r="C4" i="4"/>
  <c r="I45" i="2" l="1"/>
  <c r="I111" i="2" s="1"/>
  <c r="L111" i="2" l="1"/>
  <c r="H85" i="2"/>
  <c r="P111" i="2"/>
  <c r="N111" i="2"/>
  <c r="M111" i="2"/>
  <c r="K111" i="2"/>
  <c r="J21" i="2"/>
  <c r="H21" i="2"/>
  <c r="I17" i="2"/>
  <c r="J111" i="2" l="1"/>
  <c r="P112" i="2"/>
  <c r="H111" i="2"/>
</calcChain>
</file>

<file path=xl/sharedStrings.xml><?xml version="1.0" encoding="utf-8"?>
<sst xmlns="http://schemas.openxmlformats.org/spreadsheetml/2006/main" count="509" uniqueCount="326">
  <si>
    <t>BP 23  - Detailled investments</t>
  </si>
  <si>
    <t>STN - St Nazaire</t>
  </si>
  <si>
    <t>Type</t>
  </si>
  <si>
    <t>Plants</t>
  </si>
  <si>
    <t>N° Invest</t>
  </si>
  <si>
    <t>Imputation SAP</t>
  </si>
  <si>
    <t>DREAL</t>
  </si>
  <si>
    <t>Investment decision amount</t>
  </si>
  <si>
    <t>Commentaires</t>
  </si>
  <si>
    <t>Industrial policy / Plant</t>
  </si>
  <si>
    <t>STN</t>
  </si>
  <si>
    <t>06015</t>
  </si>
  <si>
    <t>528-22I06-O0001</t>
  </si>
  <si>
    <t>Vestiaire H5</t>
  </si>
  <si>
    <t>Construction Hall 6</t>
  </si>
  <si>
    <t xml:space="preserve">Destruction bureaux et sanitaires ( !! risque  AM) </t>
  </si>
  <si>
    <t>Aléas P2&amp;P3 (pollution/rail)</t>
  </si>
  <si>
    <t>06020</t>
  </si>
  <si>
    <t>528-23I06-O0001</t>
  </si>
  <si>
    <t>Moyens peinture véhicule</t>
  </si>
  <si>
    <t>cabine peinture 1 et 2</t>
  </si>
  <si>
    <t>Dans le cas de nouveaux contracts</t>
  </si>
  <si>
    <t>Moyens peintures pièces</t>
  </si>
  <si>
    <t>Aménagements parking 1 / station lavage + banc de freinage</t>
  </si>
  <si>
    <r>
      <t xml:space="preserve">Extension site / lignes production Amenage H5 / </t>
    </r>
    <r>
      <rPr>
        <b/>
        <sz val="10"/>
        <color rgb="FF000000"/>
        <rFont val="Tahoma"/>
        <family val="2"/>
      </rPr>
      <t>Vestiaires</t>
    </r>
  </si>
  <si>
    <t>Product</t>
  </si>
  <si>
    <t>06009 /06018</t>
  </si>
  <si>
    <t>Remplacement station GO</t>
  </si>
  <si>
    <t>Environment</t>
  </si>
  <si>
    <t>06001</t>
  </si>
  <si>
    <t>528-19I06-VSNAZ-06001</t>
  </si>
  <si>
    <t>Station de distribution de carburant</t>
  </si>
  <si>
    <t>ICPE incendie / bassins rétention</t>
  </si>
  <si>
    <t>ICPE incendie / réserve d'eau 600m3</t>
  </si>
  <si>
    <t>Remplacement Toiture Hall 5 + Hall 1</t>
  </si>
  <si>
    <t>Toiture Broof T3</t>
  </si>
  <si>
    <t>Remplacement Toiture Hall 2/3/4</t>
  </si>
  <si>
    <t>Système de Désenfumage</t>
  </si>
  <si>
    <t>Non planifié / 500k€</t>
  </si>
  <si>
    <t>Détection Incendie Volvo blue</t>
  </si>
  <si>
    <t>Détection automatique incendie</t>
  </si>
  <si>
    <t>Micro Station d'épuration</t>
  </si>
  <si>
    <t>STEP</t>
  </si>
  <si>
    <t>Séparateur Hydrocarbure Parking Visiteur</t>
  </si>
  <si>
    <t>Séparateur hydrocarbure</t>
  </si>
  <si>
    <t>Non planifié / 30k€</t>
  </si>
  <si>
    <t>Séparateur Hydrocarbure Plateforme P4</t>
  </si>
  <si>
    <t>Sécurisation site (vidéo surveillance, clôtures 2021, zone d'accès restreint…)</t>
  </si>
  <si>
    <t>Security</t>
  </si>
  <si>
    <t>Modification entrée du site (inclus item103)</t>
  </si>
  <si>
    <t>06016</t>
  </si>
  <si>
    <t>Remplacement poste de garde</t>
  </si>
  <si>
    <t>06019</t>
  </si>
  <si>
    <t>528-22I06-S0001</t>
  </si>
  <si>
    <t>DA lancée</t>
  </si>
  <si>
    <t>Maintenance du site / petit travaux d'amélioration</t>
  </si>
  <si>
    <t>Ventilation Hall 5 mise en demeure medecine travail</t>
  </si>
  <si>
    <t>06017</t>
  </si>
  <si>
    <t>Moyen Industrialisation</t>
  </si>
  <si>
    <t>Other</t>
  </si>
  <si>
    <t>Moyen Industrialisation / Colonnes</t>
  </si>
  <si>
    <t>06021</t>
  </si>
  <si>
    <t>Moyen Industrialisation / Sableuse</t>
  </si>
  <si>
    <t>06024</t>
  </si>
  <si>
    <t>Moyen levage logistique / déplacemt VI non roulant</t>
  </si>
  <si>
    <t>06022</t>
  </si>
  <si>
    <t>Armoire de stockage fluide</t>
  </si>
  <si>
    <t>Armoire de stockage de produits chimiques</t>
  </si>
  <si>
    <t>Infirmerie</t>
  </si>
  <si>
    <t>Demande d'invest à lancer CEP</t>
  </si>
  <si>
    <t>Parking entrée / flux camions</t>
  </si>
  <si>
    <t>Armurerie et coffre fort</t>
  </si>
  <si>
    <t>Ventilation Hall 1 et Hall 2-3-4</t>
  </si>
  <si>
    <t>Réserve</t>
  </si>
  <si>
    <t>Total</t>
  </si>
  <si>
    <t>INITIAL</t>
  </si>
  <si>
    <t>B22</t>
  </si>
  <si>
    <t xml:space="preserve">Modifications projettées </t>
  </si>
  <si>
    <t xml:space="preserve">Description des travaux </t>
  </si>
  <si>
    <t xml:space="preserve">Finalités/objectifs </t>
  </si>
  <si>
    <t xml:space="preserve">Système transitoire // Mesures de compensations </t>
  </si>
  <si>
    <t xml:space="preserve">Montant des travaux </t>
  </si>
  <si>
    <t>Échéance de réalisation/mise en service</t>
  </si>
  <si>
    <t>Plateforme P2</t>
  </si>
  <si>
    <r>
      <rPr>
        <sz val="11"/>
        <color rgb="FFFF0000"/>
        <rFont val="Calibri"/>
        <family val="2"/>
        <scheme val="minor"/>
      </rPr>
      <t xml:space="preserve">NATURE DES TRAVAUX A DECRIRE
(description macro : types d'opérations, usages de la zone) 
</t>
    </r>
    <r>
      <rPr>
        <b/>
        <sz val="11"/>
        <color rgb="FFFF0000"/>
        <rFont val="Calibri"/>
        <family val="2"/>
        <scheme val="minor"/>
      </rPr>
      <t xml:space="preserve">ACTION CEP  </t>
    </r>
    <r>
      <rPr>
        <sz val="11"/>
        <color theme="1"/>
        <rFont val="Calibri"/>
        <family val="2"/>
        <scheme val="minor"/>
      </rPr>
      <t xml:space="preserve">
</t>
    </r>
  </si>
  <si>
    <t>CEP</t>
  </si>
  <si>
    <t xml:space="preserve">Sans Objet </t>
  </si>
  <si>
    <t>Mise en service Août/Septembre 2022</t>
  </si>
  <si>
    <t>Mise à l'arrêt des cabines de peintures VT4</t>
  </si>
  <si>
    <t>Démontage de la ligne de production 
Mise à l'arrêt des cabines de peinture (sans démontage)</t>
  </si>
  <si>
    <r>
      <t xml:space="preserve">Adaptation de l'outil de production aux demandes clients, en l'occurrence arrêt de la production de véhicules VT4. 
</t>
    </r>
    <r>
      <rPr>
        <b/>
        <sz val="11"/>
        <color theme="1"/>
        <rFont val="Calibri"/>
        <family val="2"/>
        <scheme val="minor"/>
      </rPr>
      <t xml:space="preserve">A date, pas de suppression définitive des cabines envisagées afin d'être en capacité de répondre à des nouvelles sollicitations (nouvelles demandes clients) à moyen terme </t>
    </r>
  </si>
  <si>
    <t>Arrêt de la ligne VT4 Novembre 2022</t>
  </si>
  <si>
    <t xml:space="preserve">Réseau incendie dédié </t>
  </si>
  <si>
    <r>
      <rPr>
        <u/>
        <sz val="11"/>
        <color theme="1"/>
        <rFont val="Calibri"/>
        <family val="2"/>
        <scheme val="minor"/>
      </rPr>
      <t>Création d'un réseau dédié</t>
    </r>
    <r>
      <rPr>
        <sz val="11"/>
        <color theme="1"/>
        <rFont val="Calibri"/>
        <family val="2"/>
        <scheme val="minor"/>
      </rPr>
      <t xml:space="preserve"> : 
</t>
    </r>
    <r>
      <rPr>
        <sz val="11"/>
        <color rgb="FFFF0000"/>
        <rFont val="Calibri"/>
        <family val="2"/>
        <scheme val="minor"/>
      </rPr>
      <t xml:space="preserve">NATURE DES TRAVAUX A DECRIRE
Description macro + description du fonctionnement --&gt; Si note hydraulique suffisante pour décrire la stratégie RAS 
</t>
    </r>
    <r>
      <rPr>
        <b/>
        <sz val="11"/>
        <color rgb="FFFF0000"/>
        <rFont val="Calibri"/>
        <family val="2"/>
        <scheme val="minor"/>
      </rPr>
      <t xml:space="preserve">ACTION CEP </t>
    </r>
    <r>
      <rPr>
        <sz val="11"/>
        <color rgb="FFFF0000"/>
        <rFont val="Calibri"/>
        <family val="2"/>
        <scheme val="minor"/>
      </rPr>
      <t xml:space="preserve">
</t>
    </r>
    <r>
      <rPr>
        <u/>
        <sz val="11"/>
        <rFont val="Calibri"/>
        <family val="2"/>
        <scheme val="minor"/>
      </rPr>
      <t>Implantation de poteaux incendie interne</t>
    </r>
    <r>
      <rPr>
        <sz val="11"/>
        <rFont val="Calibri"/>
        <family val="2"/>
        <scheme val="minor"/>
      </rPr>
      <t xml:space="preserve"> :
PI n°1 - 120 m3/h
PI n°2 - 60 m3/h
PI n°3 - 60 m3/h
PI n°4 - 120 m3/h (dédié à la plateforme P4 car trop éloigné du hall 2/3/4)
PI n°5 - 60 m3/h
PI n°6 - 60 m3/h 
</t>
    </r>
    <r>
      <rPr>
        <i/>
        <sz val="11"/>
        <rFont val="Calibri"/>
        <family val="2"/>
        <scheme val="minor"/>
      </rPr>
      <t xml:space="preserve">Ces informations et la localisation de ces moyens de défense sont consultables sous forme graphique, dans le plan intitulé "Défense Incendie" </t>
    </r>
    <r>
      <rPr>
        <i/>
        <sz val="11"/>
        <color rgb="FFFF0000"/>
        <rFont val="Calibri"/>
        <family val="2"/>
        <scheme val="minor"/>
      </rPr>
      <t>en annexe XX</t>
    </r>
    <r>
      <rPr>
        <sz val="11"/>
        <color rgb="FFFF0000"/>
        <rFont val="Calibri"/>
        <family val="2"/>
        <scheme val="minor"/>
      </rPr>
      <t xml:space="preserve">
</t>
    </r>
  </si>
  <si>
    <r>
      <rPr>
        <b/>
        <sz val="11"/>
        <color theme="1"/>
        <rFont val="Calibri"/>
        <family val="2"/>
        <scheme val="minor"/>
      </rPr>
      <t xml:space="preserve">Conformité réglementaire
</t>
    </r>
    <r>
      <rPr>
        <i/>
        <sz val="11"/>
        <color theme="1"/>
        <rFont val="Calibri"/>
        <family val="2"/>
        <scheme val="minor"/>
      </rPr>
      <t xml:space="preserve"> (Article 4.5 - AMPG du 12/05/2020)</t>
    </r>
    <r>
      <rPr>
        <b/>
        <sz val="11"/>
        <color theme="1"/>
        <rFont val="Calibri"/>
        <family val="2"/>
        <scheme val="minor"/>
      </rPr>
      <t xml:space="preserve">
</t>
    </r>
    <r>
      <rPr>
        <sz val="11"/>
        <color theme="1"/>
        <rFont val="Calibri"/>
        <family val="2"/>
        <scheme val="minor"/>
      </rPr>
      <t xml:space="preserve">
Garantir la disponibilité d'un débit suffisant pour le SDIS en cas de sinistre 
Couvrir les besoins en eaux d'extinction calculés à l'aide de la méthode D9 </t>
    </r>
    <r>
      <rPr>
        <sz val="11"/>
        <color rgb="FFFF0000"/>
        <rFont val="Calibri"/>
        <family val="2"/>
        <scheme val="minor"/>
      </rPr>
      <t>(1020 m3 en l'occurence)</t>
    </r>
    <r>
      <rPr>
        <sz val="11"/>
        <color theme="1"/>
        <rFont val="Calibri"/>
        <family val="2"/>
        <scheme val="minor"/>
      </rPr>
      <t xml:space="preserve">
</t>
    </r>
    <r>
      <rPr>
        <i/>
        <sz val="11"/>
        <color theme="1"/>
        <rFont val="Calibri"/>
        <family val="2"/>
        <scheme val="minor"/>
      </rPr>
      <t xml:space="preserve">Cf. "Fiche de calculs D9/D9A" en </t>
    </r>
    <r>
      <rPr>
        <i/>
        <sz val="11"/>
        <color rgb="FFFF0000"/>
        <rFont val="Calibri"/>
        <family val="2"/>
        <scheme val="minor"/>
      </rPr>
      <t>annexe XX</t>
    </r>
  </si>
  <si>
    <t>Raccordement,nettoyage du réseau et tests de pression Février 2022 (S8)
Mise en service Février 2022 (S9)</t>
  </si>
  <si>
    <t xml:space="preserve">Entrée principale site </t>
  </si>
  <si>
    <r>
      <t xml:space="preserve">Création d'une double voie de circulation 
</t>
    </r>
    <r>
      <rPr>
        <sz val="11"/>
        <color rgb="FFFF0000"/>
        <rFont val="Calibri"/>
        <family val="2"/>
        <scheme val="minor"/>
      </rPr>
      <t xml:space="preserve">NATURE DES TRAVAUX A DECRIRE
Description macro (très bref) 
</t>
    </r>
    <r>
      <rPr>
        <b/>
        <sz val="11"/>
        <color rgb="FFFF0000"/>
        <rFont val="Calibri"/>
        <family val="2"/>
        <scheme val="minor"/>
      </rPr>
      <t xml:space="preserve">ACTION CEP </t>
    </r>
  </si>
  <si>
    <r>
      <t xml:space="preserve">Modification des flux de véhicules à l'intérieur du site --&gt; sécurité
</t>
    </r>
    <r>
      <rPr>
        <b/>
        <sz val="11"/>
        <color theme="1"/>
        <rFont val="Calibri"/>
        <family val="2"/>
        <scheme val="minor"/>
      </rPr>
      <t xml:space="preserve">Création d'un "tour de site" afin d'éviter les croisement de flux
</t>
    </r>
    <r>
      <rPr>
        <sz val="11"/>
        <color theme="1"/>
        <rFont val="Calibri"/>
        <family val="2"/>
        <scheme val="minor"/>
      </rPr>
      <t xml:space="preserve">
</t>
    </r>
    <r>
      <rPr>
        <u/>
        <sz val="11"/>
        <color theme="1"/>
        <rFont val="Calibri"/>
        <family val="2"/>
        <scheme val="minor"/>
      </rPr>
      <t>Jusqu'alors</t>
    </r>
    <r>
      <rPr>
        <sz val="11"/>
        <color theme="1"/>
        <rFont val="Calibri"/>
        <family val="2"/>
        <scheme val="minor"/>
      </rPr>
      <t xml:space="preserve"> les flux de véhicules </t>
    </r>
    <r>
      <rPr>
        <i/>
        <sz val="11"/>
        <color theme="1"/>
        <rFont val="Calibri"/>
        <family val="2"/>
        <scheme val="minor"/>
      </rPr>
      <t>(PL uniquement car les salariés stationnent à l'extérieur de l'établissement - parking route de La Pierre)</t>
    </r>
    <r>
      <rPr>
        <sz val="11"/>
        <color theme="1"/>
        <rFont val="Calibri"/>
        <family val="2"/>
        <scheme val="minor"/>
      </rPr>
      <t xml:space="preserve">étaient centralisés au niveau du hall 1
</t>
    </r>
    <r>
      <rPr>
        <u/>
        <sz val="11"/>
        <color theme="1"/>
        <rFont val="Calibri"/>
        <family val="2"/>
        <scheme val="minor"/>
      </rPr>
      <t>Désormais</t>
    </r>
    <r>
      <rPr>
        <sz val="11"/>
        <color theme="1"/>
        <rFont val="Calibri"/>
        <family val="2"/>
        <scheme val="minor"/>
      </rPr>
      <t xml:space="preserve">, les véhicules entreront sur le site par l'entrée principale, contourneront le hall 1 par l'Est, remonteront en direction du hall 2/3/4 en longeant la route de La Pierre, puis la plateforme P2 nouvellement créée. Ils rejoindront ensuite la sortie, en contournant le hall 2/3/4 par l'Ouest jusqu'à la sortie de l'établissement 
</t>
    </r>
  </si>
  <si>
    <r>
      <rPr>
        <b/>
        <sz val="11"/>
        <color theme="1"/>
        <rFont val="Calibri"/>
        <family val="2"/>
        <scheme val="minor"/>
      </rPr>
      <t>Sans Objet</t>
    </r>
    <r>
      <rPr>
        <sz val="11"/>
        <color theme="1"/>
        <rFont val="Calibri"/>
        <family val="2"/>
        <scheme val="minor"/>
      </rPr>
      <t xml:space="preserve"> 
</t>
    </r>
    <r>
      <rPr>
        <i/>
        <sz val="11"/>
        <color theme="1"/>
        <rFont val="Calibri"/>
        <family val="2"/>
        <scheme val="minor"/>
      </rPr>
      <t>Du point de vue du dossier d'enregistrement</t>
    </r>
    <r>
      <rPr>
        <sz val="11"/>
        <color theme="1"/>
        <rFont val="Calibri"/>
        <family val="2"/>
        <scheme val="minor"/>
      </rPr>
      <t xml:space="preserve"> </t>
    </r>
  </si>
  <si>
    <t>Condamnation vestiaires hall 3</t>
  </si>
  <si>
    <r>
      <rPr>
        <sz val="11"/>
        <color rgb="FFFF0000"/>
        <rFont val="Calibri"/>
        <family val="2"/>
        <scheme val="minor"/>
      </rPr>
      <t xml:space="preserve">NATURE DES TRAVAUX A DECRIRE
Description macro (très bref) 
</t>
    </r>
    <r>
      <rPr>
        <b/>
        <sz val="11"/>
        <color rgb="FFFF0000"/>
        <rFont val="Calibri"/>
        <family val="2"/>
        <scheme val="minor"/>
      </rPr>
      <t xml:space="preserve">ACTION CEP </t>
    </r>
    <r>
      <rPr>
        <sz val="11"/>
        <color theme="1"/>
        <rFont val="Calibri"/>
        <family val="2"/>
        <scheme val="minor"/>
      </rPr>
      <t xml:space="preserve">
</t>
    </r>
    <r>
      <rPr>
        <sz val="11"/>
        <color rgb="FFFF0000"/>
        <rFont val="Calibri"/>
        <family val="2"/>
        <scheme val="minor"/>
      </rPr>
      <t>Le sous-sol du hall 3 (locaux sociaux) sera comblé  ...</t>
    </r>
  </si>
  <si>
    <r>
      <rPr>
        <b/>
        <sz val="11"/>
        <color theme="1"/>
        <rFont val="Calibri"/>
        <family val="2"/>
        <scheme val="minor"/>
      </rPr>
      <t xml:space="preserve">CONFORMITE REGLEMENTAIRE </t>
    </r>
    <r>
      <rPr>
        <sz val="11"/>
        <color theme="1"/>
        <rFont val="Calibri"/>
        <family val="2"/>
        <scheme val="minor"/>
      </rPr>
      <t xml:space="preserve">
</t>
    </r>
    <r>
      <rPr>
        <i/>
        <sz val="11"/>
        <color theme="1"/>
        <rFont val="Calibri"/>
        <family val="2"/>
        <scheme val="minor"/>
      </rPr>
      <t>(Article 4.2 - AMPG du 12/05/2020)</t>
    </r>
    <r>
      <rPr>
        <sz val="11"/>
        <color theme="1"/>
        <rFont val="Calibri"/>
        <family val="2"/>
        <scheme val="minor"/>
      </rPr>
      <t xml:space="preserve">
Non respect de la distance d'éloignement minimale (10m) entre des locaux sociaux (vestaires) et des locaux à risques (cabines de peintures)
accueillir des véhicules de gabarit plus élevé. </t>
    </r>
  </si>
  <si>
    <t>Condamnation des vestiaires ?? 
Arrêt de la ligne VT4 donc distance d'éloignement respeté (à étudier sur plan action SG)</t>
  </si>
  <si>
    <t>Vestiaires hall 5</t>
  </si>
  <si>
    <r>
      <t xml:space="preserve">NATURE DES TRAVAUX A DECRIRE
Description macro (types d'opération) 
</t>
    </r>
    <r>
      <rPr>
        <b/>
        <sz val="11"/>
        <color rgb="FFFF0000"/>
        <rFont val="Calibri"/>
        <family val="2"/>
        <scheme val="minor"/>
      </rPr>
      <t xml:space="preserve">ACTION CEP </t>
    </r>
  </si>
  <si>
    <r>
      <rPr>
        <b/>
        <sz val="11"/>
        <color theme="1"/>
        <rFont val="Calibri"/>
        <family val="2"/>
        <scheme val="minor"/>
      </rPr>
      <t xml:space="preserve">CONFORMITE REGLEMENTAIRE </t>
    </r>
    <r>
      <rPr>
        <sz val="11"/>
        <color theme="1"/>
        <rFont val="Calibri"/>
        <family val="2"/>
        <scheme val="minor"/>
      </rPr>
      <t xml:space="preserve">
</t>
    </r>
    <r>
      <rPr>
        <i/>
        <sz val="11"/>
        <color theme="1"/>
        <rFont val="Calibri"/>
        <family val="2"/>
        <scheme val="minor"/>
      </rPr>
      <t>(Article 4.2 - AMPG du 12/05/2020 )</t>
    </r>
    <r>
      <rPr>
        <sz val="11"/>
        <color theme="1"/>
        <rFont val="Calibri"/>
        <family val="2"/>
        <scheme val="minor"/>
      </rPr>
      <t xml:space="preserve">
Relocalisation des vestiaires du hall 3</t>
    </r>
  </si>
  <si>
    <t>En cours</t>
  </si>
  <si>
    <r>
      <rPr>
        <b/>
        <sz val="11"/>
        <color rgb="FFFF0000"/>
        <rFont val="Calibri"/>
        <family val="2"/>
        <scheme val="minor"/>
      </rPr>
      <t xml:space="preserve">ACTION CEP </t>
    </r>
    <r>
      <rPr>
        <sz val="11"/>
        <color rgb="FFFF0000"/>
        <rFont val="Calibri"/>
        <family val="2"/>
        <scheme val="minor"/>
      </rPr>
      <t xml:space="preserve">
Devis ok, est-il possible d'avoir une image du type d'armoire installée ?</t>
    </r>
  </si>
  <si>
    <r>
      <rPr>
        <b/>
        <sz val="11"/>
        <color theme="1"/>
        <rFont val="Calibri"/>
        <family val="2"/>
        <scheme val="minor"/>
      </rPr>
      <t xml:space="preserve">CONFORMITE REGLEMENTAIRE </t>
    </r>
    <r>
      <rPr>
        <sz val="11"/>
        <color theme="1"/>
        <rFont val="Calibri"/>
        <family val="2"/>
        <scheme val="minor"/>
      </rPr>
      <t xml:space="preserve">
</t>
    </r>
    <r>
      <rPr>
        <i/>
        <sz val="11"/>
        <color theme="1"/>
        <rFont val="Calibri"/>
        <family val="2"/>
        <scheme val="minor"/>
      </rPr>
      <t>(Article 4.11 - AMPG du 12/05/2020 )</t>
    </r>
    <r>
      <rPr>
        <sz val="11"/>
        <color theme="1"/>
        <rFont val="Calibri"/>
        <family val="2"/>
        <scheme val="minor"/>
      </rPr>
      <t xml:space="preserve">
Respect des règles de dimensionnement des rétentions (volume de peinture stocké dans l'armoire actuelle trop important par rapport aux capacités de rétention) </t>
    </r>
  </si>
  <si>
    <t>30 k€</t>
  </si>
  <si>
    <r>
      <rPr>
        <sz val="11"/>
        <color rgb="FFFF0000"/>
        <rFont val="Calibri"/>
        <family val="2"/>
        <scheme val="minor"/>
      </rPr>
      <t xml:space="preserve">ELEMENTS CI-DESSOUS A CONFIRMER + DOC TECHNIQUE et/ou DEVIS A TRANSMETTRE
+ MODE DE DEPOLLUTION A ENVISAGER POUR PRESENTATION DANS DOSSIER 
</t>
    </r>
    <r>
      <rPr>
        <b/>
        <sz val="11"/>
        <color rgb="FFFF0000"/>
        <rFont val="Calibri"/>
        <family val="2"/>
        <scheme val="minor"/>
      </rPr>
      <t xml:space="preserve">ACTION CEP </t>
    </r>
    <r>
      <rPr>
        <sz val="11"/>
        <color rgb="FFFF0000"/>
        <rFont val="Calibri"/>
        <family val="2"/>
        <scheme val="minor"/>
      </rPr>
      <t xml:space="preserve">
La nouvelle station de distribution de carburant sera pourvue d'équipements neufs, incluant un séparateur à hydrocarbures pour le traitement des eaux pluviales, des rétentions pour la réserve aérienne de gazole (8 m</t>
    </r>
    <r>
      <rPr>
        <vertAlign val="superscript"/>
        <sz val="11"/>
        <color rgb="FFFF0000"/>
        <rFont val="Calibri"/>
        <family val="2"/>
        <scheme val="minor"/>
      </rPr>
      <t>3</t>
    </r>
    <r>
      <rPr>
        <sz val="11"/>
        <color rgb="FFFF0000"/>
        <rFont val="Calibri"/>
        <family val="2"/>
        <scheme val="minor"/>
      </rPr>
      <t xml:space="preserve"> avec rétention incorporée et rétention extérieure de 110%) et la zone de dépotage (compatible avec le volume d'une citerne). Le débit de la pompe restera inférieur à 5 m</t>
    </r>
    <r>
      <rPr>
        <vertAlign val="superscript"/>
        <sz val="11"/>
        <color rgb="FFFF0000"/>
        <rFont val="Calibri"/>
        <family val="2"/>
        <scheme val="minor"/>
      </rPr>
      <t>3</t>
    </r>
    <r>
      <rPr>
        <sz val="11"/>
        <color rgb="FFFF0000"/>
        <rFont val="Calibri"/>
        <family val="2"/>
        <scheme val="minor"/>
      </rPr>
      <t>/h.
La nouvelle installation sera composée d’une cuve simple peau placée sur rétention liée à un séparateur d’hydrocarbures entretenu annuellement. De plus, elle sera équipée de détecteurs de fuite et d’évent. 
L’utilisateur ne pourra accéder qu’à la pompe de distribution. La pompe et la cuve seront abritées dans un box répondant à la rubrique ICPE 1453-4734 ATEX.</t>
    </r>
    <r>
      <rPr>
        <sz val="11"/>
        <color theme="1"/>
        <rFont val="Calibri"/>
        <family val="2"/>
        <scheme val="minor"/>
      </rPr>
      <t xml:space="preserve">
</t>
    </r>
  </si>
  <si>
    <r>
      <rPr>
        <b/>
        <sz val="11"/>
        <color theme="1"/>
        <rFont val="Calibri"/>
        <family val="2"/>
        <scheme val="minor"/>
      </rPr>
      <t xml:space="preserve">
CONFORMITE REGLEMENTAIRE 
</t>
    </r>
    <r>
      <rPr>
        <i/>
        <sz val="11"/>
        <color theme="1"/>
        <rFont val="Calibri"/>
        <family val="2"/>
        <scheme val="minor"/>
      </rPr>
      <t>(ATEX + AMPG du 15/04/10)</t>
    </r>
    <r>
      <rPr>
        <b/>
        <sz val="11"/>
        <color theme="1"/>
        <rFont val="Calibri"/>
        <family val="2"/>
        <scheme val="minor"/>
      </rPr>
      <t xml:space="preserve">
</t>
    </r>
    <r>
      <rPr>
        <sz val="11"/>
        <color theme="1"/>
        <rFont val="Calibri"/>
        <family val="2"/>
        <scheme val="minor"/>
      </rPr>
      <t xml:space="preserve">
Equipements actuels obsolètes 
</t>
    </r>
    <r>
      <rPr>
        <sz val="11"/>
        <rFont val="Calibri"/>
        <family val="2"/>
        <scheme val="minor"/>
      </rPr>
      <t xml:space="preserve">Dans sa version initiale, le projet de modification globale du site incluait la construction d'un bâtiment supplémentaire : hall 6 (en lieu et place et dans le prolongement du préau actuel). 
La mise en place de ce nouveau bâtiment n'était pas compatible avec la localisation de la station de distribution carburant qui est utilisé actuellement (Sud Est de la parcelle). </t>
    </r>
  </si>
  <si>
    <r>
      <t>Sans Objet</t>
    </r>
    <r>
      <rPr>
        <b/>
        <sz val="11"/>
        <color rgb="FFFF0000"/>
        <rFont val="Calibri"/>
        <family val="2"/>
        <scheme val="minor"/>
      </rPr>
      <t xml:space="preserve">
Azrrêt immédiat en fonction des conclusions du DRPE (rapport ATEX) ?</t>
    </r>
  </si>
  <si>
    <t>80k€</t>
  </si>
  <si>
    <t xml:space="preserve">STEP </t>
  </si>
  <si>
    <t>Remplacement de la micro station</t>
  </si>
  <si>
    <t>100k€</t>
  </si>
  <si>
    <t xml:space="preserve">Station de lavage </t>
  </si>
  <si>
    <r>
      <rPr>
        <sz val="11"/>
        <color rgb="FFFF0000"/>
        <rFont val="Calibri"/>
        <family val="2"/>
        <scheme val="minor"/>
      </rPr>
      <t xml:space="preserve">NATURE DES TRAVAUX A DECRIRE
Description technique (équipement en lui-même + gestion des eaux) 
</t>
    </r>
    <r>
      <rPr>
        <b/>
        <sz val="11"/>
        <color rgb="FFFF0000"/>
        <rFont val="Calibri"/>
        <family val="2"/>
        <scheme val="minor"/>
      </rPr>
      <t xml:space="preserve">ACTION CEP </t>
    </r>
  </si>
  <si>
    <t>Dans sa version initiale, le projet de modification globale du site incluait la construction d'un bâtiment supplémentaire : hall 6 (en lieu et place et dans le prolongement du préau actuel). 
La mise en place de ce nouveau bâtiment n'était pas compatible avec la localisation de la station de distribution carburant qui est utilisé actuellement (Sud Ouest de la parcelle - proche de la zone déchetterie nouvellement créée). 
Par conséquent il a été décidé de déplacer cet équipement à un endroit opportun sur le site.</t>
  </si>
  <si>
    <t>Sans Objet</t>
  </si>
  <si>
    <t>105k€</t>
  </si>
  <si>
    <t xml:space="preserve">Cabine de peinture 1 et 2 </t>
  </si>
  <si>
    <t xml:space="preserve">remplacement des cabines de peinture </t>
  </si>
  <si>
    <t>250k€ + 150k€</t>
  </si>
  <si>
    <t>Réserve Incendie (600 m3)
Mise en place d'une cuve de stockage d'eau d'extinction</t>
  </si>
  <si>
    <r>
      <t xml:space="preserve">Mise en place d'une réserve incendie (cuve aérienne) de 600 m3, au niveau de la plateforme P6 à l'Ouest du hall 2/3/4
Cette réserve permettra d'alimenter, via le réseau incendie dédié, deux poteaux incendie supplémentaires (PI n°5 et n°6 - débitu unitaire : 60 m3/h), qui seront situés à l'Est du hall 2/3/4 (côté rue de Lapierre)
</t>
    </r>
    <r>
      <rPr>
        <b/>
        <sz val="11"/>
        <color theme="1"/>
        <rFont val="Calibri"/>
        <family val="2"/>
        <scheme val="minor"/>
      </rPr>
      <t xml:space="preserve">
Cf. plan "défense incendie"</t>
    </r>
  </si>
  <si>
    <r>
      <t xml:space="preserve">Le réseau incendie nouvellement créé permet d'alimenter les nouveaux poteaux installés. Cependant, ces équipements ne couvrent qu'une partie du besoin calculé via la méthode D9 (720 m3 pour 1080 calculé). 
Cette réserve incendie, via l'alimentation des deux poteaux supplémentaires, permettra de combler le 
</t>
    </r>
    <r>
      <rPr>
        <b/>
        <sz val="11"/>
        <color theme="1"/>
        <rFont val="Calibri"/>
        <family val="2"/>
        <scheme val="minor"/>
      </rPr>
      <t>(Cf. PJXX - "Calculs D9/D9A")</t>
    </r>
  </si>
  <si>
    <t>85k€</t>
  </si>
  <si>
    <t xml:space="preserve">Détection automatique incendie </t>
  </si>
  <si>
    <t>EN ATTENTE NOTE SCHUBB</t>
  </si>
  <si>
    <r>
      <rPr>
        <b/>
        <sz val="11"/>
        <color theme="1"/>
        <rFont val="Calibri"/>
        <family val="2"/>
        <scheme val="minor"/>
      </rPr>
      <t xml:space="preserve">
CONFORMITE REGLEMENTAIRE 
</t>
    </r>
    <r>
      <rPr>
        <i/>
        <sz val="11"/>
        <color theme="1"/>
        <rFont val="Calibri"/>
        <family val="2"/>
        <scheme val="minor"/>
      </rPr>
      <t>(Article 4.5 - AMPG du 12/05/2020)</t>
    </r>
    <r>
      <rPr>
        <sz val="11"/>
        <color theme="1"/>
        <rFont val="Calibri"/>
        <family val="2"/>
        <scheme val="minor"/>
      </rPr>
      <t xml:space="preserve">
</t>
    </r>
  </si>
  <si>
    <t>??</t>
  </si>
  <si>
    <t>500k€</t>
  </si>
  <si>
    <t>Séparateurs hydrocarbures parking entrée principale + P4</t>
  </si>
  <si>
    <t>50k€</t>
  </si>
  <si>
    <t>Bassin de rétention (2200m3)</t>
  </si>
  <si>
    <r>
      <rPr>
        <b/>
        <sz val="11"/>
        <color theme="1"/>
        <rFont val="Calibri"/>
        <family val="2"/>
        <scheme val="minor"/>
      </rPr>
      <t xml:space="preserve">Conformité réglementaire </t>
    </r>
    <r>
      <rPr>
        <sz val="11"/>
        <color theme="1"/>
        <rFont val="Calibri"/>
        <family val="2"/>
        <scheme val="minor"/>
      </rPr>
      <t xml:space="preserve">
Rétention des eaux d'exctinction incendie en cas de sinistre </t>
    </r>
  </si>
  <si>
    <t>1,5M€ à 2,5M€( 260K€)</t>
  </si>
  <si>
    <t>Système de désenfumage en toiture</t>
  </si>
  <si>
    <r>
      <rPr>
        <b/>
        <sz val="11"/>
        <color theme="1"/>
        <rFont val="Calibri"/>
        <family val="2"/>
        <scheme val="minor"/>
      </rPr>
      <t xml:space="preserve">
CONFORMITE REGLEMENTAIRE 
</t>
    </r>
    <r>
      <rPr>
        <i/>
        <sz val="11"/>
        <color theme="1"/>
        <rFont val="Calibri"/>
        <family val="2"/>
        <scheme val="minor"/>
      </rPr>
      <t>(Article 4.4 - AMPG du 12/05/2020)</t>
    </r>
    <r>
      <rPr>
        <sz val="11"/>
        <color theme="1"/>
        <rFont val="Calibri"/>
        <family val="2"/>
        <scheme val="minor"/>
      </rPr>
      <t xml:space="preserve">
2% de la surface totale de toiture dédiée au désenfumage 
Trappes d'ouvertures manuelles + automatiques
</t>
    </r>
  </si>
  <si>
    <r>
      <t>Evacuation des fumées via les portes de quai latérales</t>
    </r>
    <r>
      <rPr>
        <sz val="11"/>
        <color theme="1"/>
        <rFont val="Calibri"/>
        <family val="2"/>
        <scheme val="minor"/>
      </rPr>
      <t xml:space="preserve">
</t>
    </r>
  </si>
  <si>
    <r>
      <t xml:space="preserve">Remplacement de la toiture actuelle 
</t>
    </r>
    <r>
      <rPr>
        <b/>
        <sz val="11"/>
        <color rgb="FFFF0000"/>
        <rFont val="Calibri"/>
        <family val="2"/>
        <scheme val="minor"/>
      </rPr>
      <t>Proposition de scénarii de remplacement (3 étapes par exemple ..) 
ACTION CEP/RLB</t>
    </r>
  </si>
  <si>
    <r>
      <rPr>
        <b/>
        <sz val="11"/>
        <color theme="1"/>
        <rFont val="Calibri"/>
        <family val="2"/>
        <scheme val="minor"/>
      </rPr>
      <t xml:space="preserve">
CONFORMITE REGLEMENTAIRE 
</t>
    </r>
    <r>
      <rPr>
        <i/>
        <sz val="11"/>
        <color theme="1"/>
        <rFont val="Calibri"/>
        <family val="2"/>
        <scheme val="minor"/>
      </rPr>
      <t>(Article 4.2 - AMPG du 12/05/2020)</t>
    </r>
    <r>
      <rPr>
        <sz val="11"/>
        <color theme="1"/>
        <rFont val="Calibri"/>
        <family val="2"/>
        <scheme val="minor"/>
      </rPr>
      <t xml:space="preserve">
Aucun document de preuve (type PV de résistance/stabilité au feu) ne peut être fourni pour attester du caractère incombustible de la toiture existante. De plus, la toiture actuelle n'est pas équipée de trappe de désenfumage. Le remplacement intégrale est donc requis
</t>
    </r>
  </si>
  <si>
    <r>
      <t xml:space="preserve">Sans Objet
</t>
    </r>
    <r>
      <rPr>
        <sz val="11"/>
        <color theme="1"/>
        <rFont val="Calibri"/>
        <family val="2"/>
        <scheme val="minor"/>
      </rPr>
      <t>Compte tenu de l'ampleur des travaux et de l'élément de la structure concerné il n'est pas pertinent d'envisager la mise en place d'une solution transitoire dans l'attente du remplacement de la toiture</t>
    </r>
  </si>
  <si>
    <t>2M€ à 3M€</t>
  </si>
  <si>
    <t xml:space="preserve">Autres travaux à prévoir dans le calendrier prévisionnel (il serait préférable d'engager ces travaux "mineurs" d'ici à la rencontre avec la DREAL </t>
  </si>
  <si>
    <t xml:space="preserve">Réparation fuites sur tuyauterie gaz chaufferie (cf. rapport test d'étancheité) </t>
  </si>
  <si>
    <t xml:space="preserve">Mise en conformité ATEX éventuelles suite édition du rapport (Néon cabines de peinture notamment) </t>
  </si>
  <si>
    <t xml:space="preserve">Mise en place volucompteur d'eau pour suivi de la consommation hebdommadaire </t>
  </si>
  <si>
    <t xml:space="preserve">Mise en place d'un système de filtration efficace pour empecher les émissions d'odeurs en sortie de gaine </t>
  </si>
  <si>
    <t xml:space="preserve">Chaufferie : réparation des goulottes de récupération --&gt; étancheité, reprise de béton </t>
  </si>
  <si>
    <t xml:space="preserve">Chaufferie : Mise en place éléctrovannes (x2), pressostat, détection gaz, détection incendie - avec boucle de redondance, report d'alarme, asservissement </t>
  </si>
  <si>
    <t>Il n'est pas directement indiqué dans la liste des travaux "cabines de peinture" mais plusieurs points de NC sont liés aux cabines actuelles (dont les rejets atmo.)</t>
  </si>
  <si>
    <t xml:space="preserve">Qu'affiche t-on dans le dossier ? Mise à l'arrêt de VT4 à valider </t>
  </si>
  <si>
    <t xml:space="preserve">     # Massif pour palettier </t>
  </si>
  <si>
    <t xml:space="preserve">     # Massif pour treuil de déchargement </t>
  </si>
  <si>
    <t xml:space="preserve">     # Percement ADM pour fibre optique</t>
  </si>
  <si>
    <t xml:space="preserve">     # Vanne évacuation EP chaufferie</t>
  </si>
  <si>
    <t>ICPE - Rubrique 2910</t>
  </si>
  <si>
    <t xml:space="preserve">     # Vannes Gaz asservies détection incendie</t>
  </si>
  <si>
    <t xml:space="preserve">     # Modélisation bassin de rétention</t>
  </si>
  <si>
    <t>ICPE - Rubrique 2930</t>
  </si>
  <si>
    <t>Sureté - IT</t>
  </si>
  <si>
    <t xml:space="preserve">     # Modification regard EP </t>
  </si>
  <si>
    <t xml:space="preserve">     # reprise caniveau Elec H1</t>
  </si>
  <si>
    <t xml:space="preserve">     # reprise caniveau Elec H3/H5</t>
  </si>
  <si>
    <t xml:space="preserve">     # HALL 3  =&gt; 50k€ + 10k€</t>
  </si>
  <si>
    <t xml:space="preserve">     # HALL 2 + PG =&gt; 190k€  + 10k€</t>
  </si>
  <si>
    <t xml:space="preserve">     # HALL 1 + Chauff.  =&gt; 110k€  + 10k€</t>
  </si>
  <si>
    <t xml:space="preserve">     # HALL 4  =&gt; 45k€  + 10k€</t>
  </si>
  <si>
    <t xml:space="preserve">     # HALL 5  =&gt; 55k€  + 10k€</t>
  </si>
  <si>
    <t>Stockage de produits chimiques</t>
  </si>
  <si>
    <t>Réhabilitation du réfectoire</t>
  </si>
  <si>
    <t>? (200k€)</t>
  </si>
  <si>
    <t xml:space="preserve">     # Etude d'éclairage du Site</t>
  </si>
  <si>
    <t>Raccordement eaux usées</t>
  </si>
  <si>
    <t>Station de lavage - ICPE</t>
  </si>
  <si>
    <t>Renforcement dalle Hall 1  ( Pourquoi ?)</t>
  </si>
  <si>
    <t xml:space="preserve">Rien de prévu / 100k€ </t>
  </si>
  <si>
    <t xml:space="preserve">     # Fibre Optique - IT</t>
  </si>
  <si>
    <t xml:space="preserve">     # Clôture zone QVT</t>
  </si>
  <si>
    <t xml:space="preserve">     # Mât d'éclairage pour support vidéosurveillance</t>
  </si>
  <si>
    <t xml:space="preserve">     # Contrôle d'accès - ITI</t>
  </si>
  <si>
    <t>Sécurisation site (vidéo surveillance, clôtures, zone d'accès restreint…)</t>
  </si>
  <si>
    <t xml:space="preserve">     # Clôture + Concertina(Ouest / Etang)(2024)</t>
  </si>
  <si>
    <t xml:space="preserve">     # Clôture + Concertina(Est / Rue de la Pierre)(2025)</t>
  </si>
  <si>
    <t xml:space="preserve">     # Vidéo surveillance (2023)</t>
  </si>
  <si>
    <t xml:space="preserve">     # Vidéo surveillance (2025)</t>
  </si>
  <si>
    <t xml:space="preserve">     # Vidéo surveillance (2024)</t>
  </si>
  <si>
    <t xml:space="preserve">     # Contrôle d'accès - ITI (2024)</t>
  </si>
  <si>
    <t xml:space="preserve">     # Contrôle d'accès - ITI (2023)</t>
  </si>
  <si>
    <t>Demande de dérogation / EMT</t>
  </si>
  <si>
    <t>A - PLAN INDUSTRIEL</t>
  </si>
  <si>
    <t>B- SECURITE</t>
  </si>
  <si>
    <t>C- ENVIRONNEMENT</t>
  </si>
  <si>
    <t>D- SURETE</t>
  </si>
  <si>
    <t>E- MAINTENANCE DU SITE</t>
  </si>
  <si>
    <t>Treuil de déchargement</t>
  </si>
  <si>
    <t>Moyen Logistique</t>
  </si>
  <si>
    <t>F- MOYEN INDUS</t>
  </si>
  <si>
    <t>Portes rapides</t>
  </si>
  <si>
    <t xml:space="preserve">     # Porte rapide Hall 2 ( PA15) </t>
  </si>
  <si>
    <t xml:space="preserve">     # Porte rapide qualité/Réception (PA4)</t>
  </si>
  <si>
    <t xml:space="preserve">     # Porte rapide Hall 2 / Hall 6 (PA 16)</t>
  </si>
  <si>
    <t>En cours d'étude / Présenter les solutions</t>
  </si>
  <si>
    <t>Quelle charge? Pourquoi?</t>
  </si>
  <si>
    <t>OK - en cours (25 juin)</t>
  </si>
  <si>
    <t>En cours d'étude (prix)</t>
  </si>
  <si>
    <t>FBN: avant l'hiver?</t>
  </si>
  <si>
    <t>Compresseur H5</t>
  </si>
  <si>
    <t>Compresseur H3</t>
  </si>
  <si>
    <t>Sureté site / NBS</t>
  </si>
  <si>
    <t xml:space="preserve">En cours d'étude </t>
  </si>
  <si>
    <t xml:space="preserve">     # Tracage tour de site</t>
  </si>
  <si>
    <t>OK - fin tvx Juillet</t>
  </si>
  <si>
    <t>06025</t>
  </si>
  <si>
    <t>Sureté</t>
  </si>
  <si>
    <t>528-23I06-L0001</t>
  </si>
  <si>
    <t>06026</t>
  </si>
  <si>
    <t>528-23I06-S0002</t>
  </si>
  <si>
    <t>Outil de traction</t>
  </si>
  <si>
    <t>06029</t>
  </si>
  <si>
    <t>06028</t>
  </si>
  <si>
    <t>06027</t>
  </si>
  <si>
    <t>528-23I06-E0001</t>
  </si>
  <si>
    <t>non / budget sur le refectoire</t>
  </si>
  <si>
    <t>Travaux complété</t>
  </si>
  <si>
    <t>Travaux en cours ou plannifié</t>
  </si>
  <si>
    <t>Demande Achat lancée</t>
  </si>
  <si>
    <t>Tvx important / a engager / Etudes en cours</t>
  </si>
  <si>
    <t>ACTION IMMEDIATE A FAIRE</t>
  </si>
  <si>
    <t>ETUDE</t>
  </si>
  <si>
    <t>En Cours</t>
  </si>
  <si>
    <t>Statut FI</t>
  </si>
  <si>
    <t>Etude</t>
  </si>
  <si>
    <t>Social</t>
  </si>
  <si>
    <t>TOTAL</t>
  </si>
  <si>
    <t>INVESTS</t>
  </si>
  <si>
    <t>ICPE</t>
  </si>
  <si>
    <t>Indus</t>
  </si>
  <si>
    <t>Complété</t>
  </si>
  <si>
    <t>Invest 2023</t>
  </si>
  <si>
    <t>Stratégie indus</t>
  </si>
  <si>
    <t>06031</t>
  </si>
  <si>
    <t>06026B</t>
  </si>
  <si>
    <t>Désordre mur hall5</t>
  </si>
  <si>
    <t>EN SIGNATURE</t>
  </si>
  <si>
    <t>Extracteur de fume soudure</t>
  </si>
  <si>
    <t>Decoupeur plasma</t>
  </si>
  <si>
    <t>06033A</t>
  </si>
  <si>
    <t>06032</t>
  </si>
  <si>
    <t>06030</t>
  </si>
  <si>
    <t>Tables aspirantes /prepa peinture</t>
  </si>
  <si>
    <t>Embase support capot GBC</t>
  </si>
  <si>
    <t>Elevateur coque VBL</t>
  </si>
  <si>
    <t>Potence pare-brise VBL</t>
  </si>
  <si>
    <t>Servante recovery VBL</t>
  </si>
  <si>
    <t>Boulonneuses</t>
  </si>
  <si>
    <t>Imprimante pochoir plaque immat VBL</t>
  </si>
  <si>
    <t>06033</t>
  </si>
  <si>
    <t>06035</t>
  </si>
  <si>
    <t>DA en cours</t>
  </si>
  <si>
    <t>06037</t>
  </si>
  <si>
    <t>ANNULE</t>
  </si>
  <si>
    <t>06036</t>
  </si>
  <si>
    <t>Suivi des invest mise en conformité ICPE SNZ</t>
  </si>
  <si>
    <t>sujet</t>
  </si>
  <si>
    <t>Devis</t>
  </si>
  <si>
    <t>montant</t>
  </si>
  <si>
    <t>prévu au budget invest au 07/09/23</t>
  </si>
  <si>
    <t>Demande d'invest</t>
  </si>
  <si>
    <t>Demande d'achat</t>
  </si>
  <si>
    <t>Commande</t>
  </si>
  <si>
    <t>Commentaire</t>
  </si>
  <si>
    <t>Mise en œuvre</t>
  </si>
  <si>
    <t>étude feu batiment / relevé structure</t>
  </si>
  <si>
    <t>1 devis à 13,5k€</t>
  </si>
  <si>
    <t>non</t>
  </si>
  <si>
    <t>rédaction prévu le 07/09/23</t>
  </si>
  <si>
    <t>on veut passer la commande avant de valider la demande d'invest</t>
  </si>
  <si>
    <t>bache de cantonnement</t>
  </si>
  <si>
    <t>1 devis à 95k€, attente 2e devis fin de semaine</t>
  </si>
  <si>
    <t>RIA</t>
  </si>
  <si>
    <t>1 devis à 36k€</t>
  </si>
  <si>
    <t>projet mise en conformité rejet broierie</t>
  </si>
  <si>
    <t xml:space="preserve">1 devis </t>
  </si>
  <si>
    <t>1 devis</t>
  </si>
  <si>
    <t>mise en conformité materiel atex</t>
  </si>
  <si>
    <t>pas encore de devis</t>
  </si>
  <si>
    <t>réserve d'eau pour lutte anti incendie</t>
  </si>
  <si>
    <t>oui</t>
  </si>
  <si>
    <t>respect du process, appel d'offre à lancer</t>
  </si>
  <si>
    <t>SSI</t>
  </si>
  <si>
    <t>Validé</t>
  </si>
  <si>
    <t>A faire</t>
  </si>
  <si>
    <t>pousser la demande d'invest</t>
  </si>
  <si>
    <t>armoire produit chimique</t>
  </si>
  <si>
    <t>en attente livraison</t>
  </si>
  <si>
    <t>A prendre sur la ssection DI/Frédéric:</t>
  </si>
  <si>
    <t>rédaction prévu le 07/09/24</t>
  </si>
  <si>
    <t>barrage muret</t>
  </si>
  <si>
    <t>barrage souple</t>
  </si>
  <si>
    <t>ICPE /étude feu batiment / relevé structure</t>
  </si>
  <si>
    <t>ICPE /bache de cantonnement</t>
  </si>
  <si>
    <t>ICPE /RIA</t>
  </si>
  <si>
    <t>ICPE/ projet mise en conformité rejet broierie</t>
  </si>
  <si>
    <t>ICPE/ barrage muret</t>
  </si>
  <si>
    <t>ICPE/ barrage souple</t>
  </si>
  <si>
    <t>En signature</t>
  </si>
  <si>
    <t>06039</t>
  </si>
  <si>
    <t>06041</t>
  </si>
  <si>
    <t>06040</t>
  </si>
  <si>
    <t>06038</t>
  </si>
  <si>
    <t>06043</t>
  </si>
  <si>
    <t>Rampes de levage pour le lavage</t>
  </si>
  <si>
    <t>06042</t>
  </si>
  <si>
    <t>OK</t>
  </si>
  <si>
    <t>OK - en cours (nov2023)</t>
  </si>
  <si>
    <t>DREAL / A Engager rapidement</t>
  </si>
  <si>
    <t>Amelie?</t>
  </si>
  <si>
    <t>528-23I06-S0001</t>
  </si>
  <si>
    <t>OK - en cours (Oct2023)</t>
  </si>
  <si>
    <t>06034</t>
  </si>
  <si>
    <t>à planifier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</si>
</sst>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0\ _€;\-#,##0.00\ _€"/>
    <numFmt numFmtId="167" formatCode="#,##0.0\ _€;\-#,##0.0\ _€"/>
    <numFmt numFmtId="168" formatCode="#,##0\ _€;\-#,##0\ _€"/>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Tahoma"/>
      <family val="2"/>
    </font>
    <font>
      <sz val="10"/>
      <color indexed="8"/>
      <name val="Tahoma"/>
      <family val="2"/>
    </font>
    <font>
      <b/>
      <sz val="14"/>
      <color rgb="FFBDE9C9"/>
      <name val="Tahoma"/>
      <family val="2"/>
    </font>
    <font>
      <b/>
      <sz val="10"/>
      <color indexed="8"/>
      <name val="Tahoma"/>
      <family val="2"/>
    </font>
    <font>
      <b/>
      <sz val="11"/>
      <color rgb="FFBDE9C9"/>
      <name val="Tahoma"/>
      <family val="2"/>
    </font>
    <font>
      <sz val="12"/>
      <color indexed="8"/>
      <name val="Tahoma"/>
      <family val="2"/>
    </font>
    <font>
      <b/>
      <sz val="10"/>
      <color rgb="FF000000"/>
      <name val="Tahoma"/>
      <family val="2"/>
    </font>
    <font>
      <b/>
      <sz val="12"/>
      <color indexed="8"/>
      <name val="Tahoma"/>
      <family val="2"/>
    </font>
    <font>
      <b/>
      <sz val="11"/>
      <color rgb="FFFF0000"/>
      <name val="Calibri"/>
      <family val="2"/>
      <scheme val="minor"/>
    </font>
    <font>
      <u/>
      <sz val="11"/>
      <color theme="1"/>
      <name val="Calibri"/>
      <family val="2"/>
      <scheme val="minor"/>
    </font>
    <font>
      <u/>
      <sz val="11"/>
      <name val="Calibri"/>
      <family val="2"/>
      <scheme val="minor"/>
    </font>
    <font>
      <sz val="11"/>
      <name val="Calibri"/>
      <family val="2"/>
      <scheme val="minor"/>
    </font>
    <font>
      <i/>
      <sz val="11"/>
      <name val="Calibri"/>
      <family val="2"/>
      <scheme val="minor"/>
    </font>
    <font>
      <i/>
      <sz val="11"/>
      <color rgb="FFFF0000"/>
      <name val="Calibri"/>
      <family val="2"/>
      <scheme val="minor"/>
    </font>
    <font>
      <i/>
      <sz val="11"/>
      <color theme="1"/>
      <name val="Calibri"/>
      <family val="2"/>
      <scheme val="minor"/>
    </font>
    <font>
      <b/>
      <sz val="18"/>
      <color theme="1"/>
      <name val="Calibri"/>
      <family val="2"/>
      <scheme val="minor"/>
    </font>
    <font>
      <vertAlign val="superscript"/>
      <sz val="11"/>
      <color rgb="FFFF0000"/>
      <name val="Calibri"/>
      <family val="2"/>
      <scheme val="minor"/>
    </font>
    <font>
      <b/>
      <sz val="11"/>
      <name val="Calibri"/>
      <family val="2"/>
      <scheme val="minor"/>
    </font>
    <font>
      <b/>
      <sz val="18"/>
      <name val="Calibri"/>
      <family val="2"/>
      <scheme val="minor"/>
    </font>
    <font>
      <i/>
      <sz val="10"/>
      <color theme="1" tint="0.499984740745262"/>
      <name val="Tahoma"/>
      <family val="2"/>
    </font>
    <font>
      <sz val="8"/>
      <name val="Calibri"/>
      <family val="2"/>
      <scheme val="minor"/>
    </font>
    <font>
      <sz val="10"/>
      <color rgb="FFFF0000"/>
      <name val="Tahoma"/>
      <family val="2"/>
    </font>
    <font>
      <sz val="10"/>
      <color rgb="FFC00000"/>
      <name val="Tahoma"/>
      <family val="2"/>
    </font>
    <font>
      <strike/>
      <sz val="10"/>
      <color indexed="8"/>
      <name val="Tahoma"/>
      <family val="2"/>
    </font>
    <font>
      <i/>
      <sz val="10"/>
      <name val="Tahoma"/>
      <family val="2"/>
    </font>
    <font>
      <b/>
      <sz val="10"/>
      <color theme="3"/>
      <name val="Tahoma"/>
      <family val="2"/>
    </font>
    <font>
      <b/>
      <sz val="10"/>
      <color rgb="FFFF0000"/>
      <name val="Tahoma"/>
      <family val="2"/>
    </font>
    <font>
      <i/>
      <strike/>
      <sz val="10"/>
      <color theme="1" tint="0.499984740745262"/>
      <name val="Tahoma"/>
      <family val="2"/>
    </font>
    <font>
      <b/>
      <sz val="11"/>
      <color indexed="8"/>
      <name val="Tahoma"/>
      <family val="2"/>
    </font>
    <font>
      <b/>
      <sz val="14"/>
      <color theme="1"/>
      <name val="Calibri"/>
      <family val="2"/>
      <scheme val="minor"/>
    </font>
    <font>
      <sz val="12"/>
      <color theme="1"/>
      <name val="Calibri"/>
      <family val="2"/>
      <scheme val="minor"/>
    </font>
    <font>
      <sz val="10"/>
      <name val="Tahoma"/>
      <family val="2"/>
    </font>
  </fonts>
  <fills count="18">
    <fill>
      <patternFill patternType="none"/>
    </fill>
    <fill>
      <patternFill patternType="gray125"/>
    </fill>
    <fill>
      <patternFill patternType="solid">
        <fgColor rgb="FF333F48"/>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5"/>
        <bgColor indexed="64"/>
      </patternFill>
    </fill>
    <fill>
      <patternFill patternType="solid">
        <fgColor rgb="FFFF0000"/>
        <bgColor indexed="64"/>
      </patternFill>
    </fill>
    <fill>
      <patternFill patternType="solid">
        <fgColor rgb="FFFFFF00"/>
        <bgColor indexed="64"/>
      </patternFill>
    </fill>
    <fill>
      <patternFill patternType="lightGray"/>
    </fill>
    <fill>
      <patternFill patternType="lightGray">
        <bgColor theme="9" tint="0.79998168889431442"/>
      </patternFill>
    </fill>
    <fill>
      <patternFill patternType="solid">
        <fgColor theme="7"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2D050"/>
        <bgColor indexed="64"/>
      </patternFill>
    </fill>
    <fill>
      <patternFill patternType="solid">
        <fgColor indexed="65"/>
        <bgColor indexed="64"/>
      </patternFill>
    </fill>
  </fills>
  <borders count="14">
    <border>
      <left/>
      <right/>
      <top/>
      <bottom/>
      <diagonal/>
    </border>
    <border>
      <left style="medium">
        <color indexed="64"/>
      </left>
      <right style="thin">
        <color indexed="64"/>
      </right>
      <top/>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43" fontId="4" fillId="0" borderId="0" applyFont="0" applyFill="0" applyBorder="0" applyAlignment="0" applyProtection="0"/>
    <xf numFmtId="43" fontId="1" fillId="0" borderId="0" applyFont="0" applyFill="0" applyBorder="0" applyAlignment="0" applyProtection="0"/>
  </cellStyleXfs>
  <cellXfs count="146">
    <xf numFmtId="0" fontId="0" fillId="0" borderId="0" xfId="0"/>
    <xf numFmtId="164" fontId="5" fillId="0" borderId="0" xfId="2" applyNumberFormat="1" applyFont="1" applyAlignment="1">
      <alignment horizontal="left" vertical="center"/>
    </xf>
    <xf numFmtId="164" fontId="6" fillId="2" borderId="0" xfId="2" applyNumberFormat="1" applyFont="1" applyFill="1" applyAlignment="1">
      <alignment horizontal="center" vertical="center"/>
    </xf>
    <xf numFmtId="164" fontId="6" fillId="2" borderId="0" xfId="2" applyNumberFormat="1" applyFont="1" applyFill="1" applyAlignment="1">
      <alignment horizontal="left" vertical="top"/>
    </xf>
    <xf numFmtId="164" fontId="5" fillId="0" borderId="0" xfId="2" applyNumberFormat="1" applyFont="1" applyAlignment="1">
      <alignment horizontal="center" vertical="center"/>
    </xf>
    <xf numFmtId="164" fontId="7" fillId="0" borderId="0" xfId="2" applyNumberFormat="1" applyFont="1" applyAlignment="1">
      <alignment horizontal="center" vertical="center"/>
    </xf>
    <xf numFmtId="164" fontId="7" fillId="0" borderId="0" xfId="2" applyNumberFormat="1" applyFont="1" applyAlignment="1">
      <alignment horizontal="left" vertical="center"/>
    </xf>
    <xf numFmtId="164" fontId="6" fillId="2" borderId="1" xfId="2" applyNumberFormat="1" applyFont="1" applyFill="1" applyBorder="1" applyAlignment="1">
      <alignment vertical="center" wrapText="1"/>
    </xf>
    <xf numFmtId="164" fontId="6" fillId="2" borderId="0" xfId="2" applyNumberFormat="1" applyFont="1" applyFill="1" applyAlignment="1">
      <alignment horizontal="center" vertical="center" wrapText="1"/>
    </xf>
    <xf numFmtId="164" fontId="6" fillId="2" borderId="2" xfId="2" applyNumberFormat="1" applyFont="1" applyFill="1" applyBorder="1" applyAlignment="1">
      <alignment vertical="center" wrapText="1"/>
    </xf>
    <xf numFmtId="164" fontId="6" fillId="2" borderId="3" xfId="2" applyNumberFormat="1" applyFont="1" applyFill="1" applyBorder="1" applyAlignment="1">
      <alignment vertical="center" wrapText="1"/>
    </xf>
    <xf numFmtId="164" fontId="8" fillId="3" borderId="0" xfId="2" applyNumberFormat="1" applyFont="1" applyFill="1" applyAlignment="1">
      <alignment horizontal="center" vertical="center" wrapText="1"/>
    </xf>
    <xf numFmtId="164" fontId="8" fillId="2" borderId="0" xfId="2" applyNumberFormat="1" applyFont="1" applyFill="1" applyAlignment="1">
      <alignment horizontal="center" vertical="center" wrapText="1"/>
    </xf>
    <xf numFmtId="1" fontId="8" fillId="2" borderId="0" xfId="2" applyNumberFormat="1" applyFont="1" applyFill="1" applyAlignment="1">
      <alignment horizontal="center" vertical="center" wrapText="1"/>
    </xf>
    <xf numFmtId="164" fontId="8" fillId="2" borderId="0" xfId="2" applyNumberFormat="1" applyFont="1" applyFill="1" applyAlignment="1">
      <alignment horizontal="left" vertical="center" wrapText="1"/>
    </xf>
    <xf numFmtId="164" fontId="5" fillId="0" borderId="1" xfId="2" applyNumberFormat="1" applyFont="1" applyBorder="1" applyAlignment="1">
      <alignment horizontal="left" vertical="center" indent="1"/>
    </xf>
    <xf numFmtId="164" fontId="5" fillId="0" borderId="4" xfId="2" applyNumberFormat="1" applyFont="1" applyBorder="1" applyAlignment="1">
      <alignment horizontal="left" vertical="top" indent="1"/>
    </xf>
    <xf numFmtId="164" fontId="5" fillId="0" borderId="4" xfId="2" applyNumberFormat="1" applyFont="1" applyBorder="1" applyAlignment="1">
      <alignment horizontal="left" vertical="center" indent="1"/>
    </xf>
    <xf numFmtId="3" fontId="5" fillId="0" borderId="4" xfId="2" quotePrefix="1" applyNumberFormat="1" applyFont="1" applyBorder="1" applyAlignment="1">
      <alignment horizontal="left" vertical="center" indent="1"/>
    </xf>
    <xf numFmtId="165" fontId="5" fillId="4" borderId="5" xfId="3" applyNumberFormat="1" applyFont="1" applyFill="1" applyBorder="1" applyAlignment="1">
      <alignment horizontal="right" vertical="center"/>
    </xf>
    <xf numFmtId="165" fontId="5" fillId="0" borderId="5" xfId="3" applyNumberFormat="1" applyFont="1" applyFill="1" applyBorder="1" applyAlignment="1">
      <alignment horizontal="right" vertical="center"/>
    </xf>
    <xf numFmtId="164" fontId="5" fillId="0" borderId="4" xfId="2" quotePrefix="1" applyNumberFormat="1" applyFont="1" applyBorder="1" applyAlignment="1">
      <alignment horizontal="left" vertical="center" indent="1"/>
    </xf>
    <xf numFmtId="164" fontId="9" fillId="0" borderId="0" xfId="2" applyNumberFormat="1" applyFont="1" applyAlignment="1">
      <alignment horizontal="left" vertical="center"/>
    </xf>
    <xf numFmtId="164" fontId="5" fillId="0" borderId="2" xfId="2" applyNumberFormat="1" applyFont="1" applyBorder="1" applyAlignment="1">
      <alignment horizontal="left" vertical="top" indent="1"/>
    </xf>
    <xf numFmtId="164" fontId="5" fillId="0" borderId="2" xfId="2" applyNumberFormat="1" applyFont="1" applyBorder="1" applyAlignment="1">
      <alignment horizontal="left" vertical="center" indent="1"/>
    </xf>
    <xf numFmtId="164" fontId="5" fillId="0" borderId="1" xfId="2" quotePrefix="1" applyNumberFormat="1" applyFont="1" applyBorder="1" applyAlignment="1">
      <alignment horizontal="left" vertical="justify" indent="1"/>
    </xf>
    <xf numFmtId="164" fontId="5" fillId="0" borderId="2" xfId="2" applyNumberFormat="1" applyFont="1" applyBorder="1" applyAlignment="1">
      <alignment horizontal="left" vertical="justify"/>
    </xf>
    <xf numFmtId="164" fontId="7" fillId="5" borderId="6" xfId="2" applyNumberFormat="1" applyFont="1" applyFill="1" applyBorder="1" applyAlignment="1">
      <alignment horizontal="left" vertical="center" indent="1"/>
    </xf>
    <xf numFmtId="164" fontId="7" fillId="5" borderId="7" xfId="2" applyNumberFormat="1" applyFont="1" applyFill="1" applyBorder="1" applyAlignment="1">
      <alignment horizontal="left" vertical="top" indent="1"/>
    </xf>
    <xf numFmtId="164" fontId="7" fillId="5" borderId="7" xfId="2" applyNumberFormat="1" applyFont="1" applyFill="1" applyBorder="1" applyAlignment="1">
      <alignment horizontal="left" vertical="center" indent="1"/>
    </xf>
    <xf numFmtId="0" fontId="7" fillId="5" borderId="7" xfId="2" applyFont="1" applyFill="1" applyBorder="1" applyAlignment="1">
      <alignment horizontal="center" vertical="center"/>
    </xf>
    <xf numFmtId="164" fontId="5" fillId="0" borderId="0" xfId="2" applyNumberFormat="1" applyFont="1" applyAlignment="1">
      <alignment horizontal="left" vertical="center" indent="1"/>
    </xf>
    <xf numFmtId="164" fontId="5" fillId="0" borderId="0" xfId="2" applyNumberFormat="1" applyFont="1" applyAlignment="1">
      <alignment horizontal="left" vertical="top" indent="1"/>
    </xf>
    <xf numFmtId="0" fontId="5" fillId="0" borderId="0" xfId="2" applyFont="1" applyAlignment="1">
      <alignment horizontal="center" vertical="center"/>
    </xf>
    <xf numFmtId="165" fontId="5" fillId="0" borderId="0" xfId="3" applyNumberFormat="1" applyFont="1" applyFill="1" applyAlignment="1">
      <alignment horizontal="right" vertical="center"/>
    </xf>
    <xf numFmtId="165" fontId="5" fillId="0" borderId="0" xfId="3" applyNumberFormat="1" applyFont="1" applyFill="1" applyAlignment="1">
      <alignment horizontal="left" vertical="center"/>
    </xf>
    <xf numFmtId="165" fontId="7" fillId="0" borderId="0" xfId="3" applyNumberFormat="1" applyFont="1" applyFill="1" applyAlignment="1">
      <alignment horizontal="right" vertical="center"/>
    </xf>
    <xf numFmtId="9" fontId="7" fillId="0" borderId="0" xfId="1" applyFont="1" applyFill="1" applyAlignment="1">
      <alignment horizontal="left" vertical="center"/>
    </xf>
    <xf numFmtId="0" fontId="0" fillId="0" borderId="5" xfId="0" applyBorder="1"/>
    <xf numFmtId="0" fontId="3" fillId="6" borderId="5" xfId="0" applyFont="1" applyFill="1" applyBorder="1" applyAlignment="1">
      <alignment horizontal="center" vertical="center"/>
    </xf>
    <xf numFmtId="0" fontId="0" fillId="7" borderId="5" xfId="0" applyFill="1" applyBorder="1"/>
    <xf numFmtId="0" fontId="3" fillId="0" borderId="5" xfId="0" applyFont="1" applyBorder="1" applyAlignment="1">
      <alignment horizontal="right" vertical="center"/>
    </xf>
    <xf numFmtId="0" fontId="0" fillId="0" borderId="5" xfId="0" applyBorder="1" applyAlignment="1">
      <alignment vertical="center" wrapText="1"/>
    </xf>
    <xf numFmtId="0" fontId="12" fillId="0" borderId="5" xfId="0" applyFont="1" applyBorder="1" applyAlignment="1">
      <alignment vertical="center"/>
    </xf>
    <xf numFmtId="0" fontId="3" fillId="0" borderId="5" xfId="0" applyFont="1" applyBorder="1" applyAlignment="1">
      <alignment horizontal="left" vertical="center" wrapText="1"/>
    </xf>
    <xf numFmtId="0" fontId="3" fillId="6" borderId="5" xfId="0" applyFont="1" applyFill="1" applyBorder="1" applyAlignment="1">
      <alignment horizontal="left" vertical="center" wrapText="1"/>
    </xf>
    <xf numFmtId="0" fontId="0" fillId="0" borderId="5" xfId="0" applyBorder="1" applyAlignment="1">
      <alignment vertical="center"/>
    </xf>
    <xf numFmtId="0" fontId="3" fillId="0" borderId="5" xfId="0" applyFont="1" applyBorder="1" applyAlignment="1">
      <alignment horizontal="right" vertical="center" wrapText="1"/>
    </xf>
    <xf numFmtId="0" fontId="0" fillId="0" borderId="5" xfId="0" applyBorder="1" applyAlignment="1">
      <alignment horizontal="left" vertical="center" wrapText="1"/>
    </xf>
    <xf numFmtId="0" fontId="0" fillId="6" borderId="5" xfId="0" applyFill="1" applyBorder="1" applyAlignment="1">
      <alignment horizontal="left" vertical="center" wrapText="1"/>
    </xf>
    <xf numFmtId="0" fontId="0" fillId="8" borderId="5" xfId="0" applyFill="1" applyBorder="1"/>
    <xf numFmtId="0" fontId="2" fillId="0" borderId="5" xfId="0" applyFont="1" applyBorder="1" applyAlignment="1">
      <alignment horizontal="left" vertical="center" wrapText="1"/>
    </xf>
    <xf numFmtId="0" fontId="2" fillId="0" borderId="5" xfId="0" applyFont="1" applyBorder="1" applyAlignment="1">
      <alignment vertical="center" wrapText="1"/>
    </xf>
    <xf numFmtId="0" fontId="3" fillId="0" borderId="5" xfId="0" applyFont="1" applyBorder="1" applyAlignment="1">
      <alignment vertical="center" wrapText="1"/>
    </xf>
    <xf numFmtId="0" fontId="19" fillId="0" borderId="5" xfId="0" applyFont="1" applyBorder="1" applyAlignment="1">
      <alignment horizontal="center" vertical="center" wrapText="1"/>
    </xf>
    <xf numFmtId="0" fontId="0" fillId="8" borderId="0" xfId="0" applyFill="1"/>
    <xf numFmtId="0" fontId="0" fillId="0" borderId="5" xfId="0" applyBorder="1" applyAlignment="1">
      <alignment horizontal="justify" vertical="center" wrapText="1"/>
    </xf>
    <xf numFmtId="0" fontId="15" fillId="0" borderId="5" xfId="0" applyFont="1" applyBorder="1" applyAlignment="1">
      <alignment vertical="center" wrapText="1"/>
    </xf>
    <xf numFmtId="0" fontId="21" fillId="0" borderId="5" xfId="0" applyFont="1" applyBorder="1" applyAlignment="1">
      <alignment vertical="center" wrapText="1"/>
    </xf>
    <xf numFmtId="0" fontId="22" fillId="0" borderId="5" xfId="0" applyFont="1" applyBorder="1" applyAlignment="1">
      <alignment horizontal="center" vertical="center" wrapText="1"/>
    </xf>
    <xf numFmtId="0" fontId="0" fillId="9" borderId="5" xfId="0" applyFill="1" applyBorder="1"/>
    <xf numFmtId="0" fontId="0" fillId="9" borderId="0" xfId="0" applyFill="1"/>
    <xf numFmtId="0" fontId="3" fillId="0" borderId="0" xfId="0" applyFont="1"/>
    <xf numFmtId="165" fontId="5" fillId="0" borderId="4" xfId="3" applyNumberFormat="1" applyFont="1" applyFill="1" applyBorder="1" applyAlignment="1">
      <alignment horizontal="left" vertical="center"/>
    </xf>
    <xf numFmtId="165" fontId="11" fillId="0" borderId="9" xfId="3" applyNumberFormat="1" applyFont="1" applyFill="1" applyBorder="1" applyAlignment="1">
      <alignment horizontal="right" vertical="center"/>
    </xf>
    <xf numFmtId="165" fontId="11" fillId="0" borderId="9" xfId="3" applyNumberFormat="1" applyFont="1" applyFill="1" applyBorder="1" applyAlignment="1">
      <alignment horizontal="left" vertical="center"/>
    </xf>
    <xf numFmtId="165" fontId="7" fillId="4" borderId="7" xfId="3" applyNumberFormat="1" applyFont="1" applyFill="1" applyBorder="1" applyAlignment="1">
      <alignment horizontal="right" vertical="center"/>
    </xf>
    <xf numFmtId="165" fontId="7" fillId="0" borderId="7" xfId="3" applyNumberFormat="1" applyFont="1" applyFill="1" applyBorder="1" applyAlignment="1">
      <alignment horizontal="right" vertical="center"/>
    </xf>
    <xf numFmtId="165" fontId="7" fillId="0" borderId="7" xfId="3" applyNumberFormat="1" applyFont="1" applyFill="1" applyBorder="1" applyAlignment="1">
      <alignment horizontal="left" vertical="center"/>
    </xf>
    <xf numFmtId="165" fontId="5" fillId="4" borderId="8" xfId="3" applyNumberFormat="1" applyFont="1" applyFill="1" applyBorder="1" applyAlignment="1">
      <alignment horizontal="right" vertical="center"/>
    </xf>
    <xf numFmtId="165" fontId="5" fillId="0" borderId="8" xfId="3" applyNumberFormat="1" applyFont="1" applyFill="1" applyBorder="1" applyAlignment="1">
      <alignment horizontal="right" vertical="center"/>
    </xf>
    <xf numFmtId="164" fontId="5" fillId="0" borderId="10" xfId="2" applyNumberFormat="1" applyFont="1" applyBorder="1" applyAlignment="1">
      <alignment horizontal="left" vertical="center"/>
    </xf>
    <xf numFmtId="164" fontId="23" fillId="0" borderId="1" xfId="2" applyNumberFormat="1" applyFont="1" applyBorder="1" applyAlignment="1">
      <alignment horizontal="left" vertical="center" indent="1"/>
    </xf>
    <xf numFmtId="166" fontId="23" fillId="0" borderId="5" xfId="3" applyNumberFormat="1" applyFont="1" applyFill="1" applyBorder="1" applyAlignment="1">
      <alignment horizontal="right" vertical="center"/>
    </xf>
    <xf numFmtId="164" fontId="23" fillId="0" borderId="0" xfId="2" applyNumberFormat="1" applyFont="1" applyAlignment="1">
      <alignment horizontal="left" vertical="center"/>
    </xf>
    <xf numFmtId="165" fontId="23" fillId="4" borderId="5" xfId="3" applyNumberFormat="1" applyFont="1" applyFill="1" applyBorder="1" applyAlignment="1">
      <alignment horizontal="right" vertical="center"/>
    </xf>
    <xf numFmtId="167" fontId="23" fillId="4" borderId="5" xfId="3" applyNumberFormat="1" applyFont="1" applyFill="1" applyBorder="1" applyAlignment="1">
      <alignment horizontal="right" vertical="center"/>
    </xf>
    <xf numFmtId="165" fontId="25" fillId="4" borderId="5" xfId="3" applyNumberFormat="1" applyFont="1" applyFill="1" applyBorder="1" applyAlignment="1">
      <alignment horizontal="right" vertical="center"/>
    </xf>
    <xf numFmtId="165" fontId="25" fillId="0" borderId="5" xfId="3" applyNumberFormat="1" applyFont="1" applyFill="1" applyBorder="1" applyAlignment="1">
      <alignment horizontal="right" vertical="center"/>
    </xf>
    <xf numFmtId="164" fontId="26" fillId="0" borderId="1" xfId="2" applyNumberFormat="1" applyFont="1" applyBorder="1" applyAlignment="1">
      <alignment horizontal="left" vertical="center" indent="1"/>
    </xf>
    <xf numFmtId="164" fontId="26" fillId="0" borderId="4" xfId="2" applyNumberFormat="1" applyFont="1" applyBorder="1" applyAlignment="1">
      <alignment horizontal="left" vertical="top" indent="1"/>
    </xf>
    <xf numFmtId="164" fontId="26" fillId="0" borderId="4" xfId="2" applyNumberFormat="1" applyFont="1" applyBorder="1" applyAlignment="1">
      <alignment horizontal="left" vertical="center" indent="1"/>
    </xf>
    <xf numFmtId="164" fontId="26" fillId="0" borderId="0" xfId="2" applyNumberFormat="1" applyFont="1" applyAlignment="1">
      <alignment horizontal="left" vertical="center"/>
    </xf>
    <xf numFmtId="165" fontId="26" fillId="4" borderId="5" xfId="3" applyNumberFormat="1" applyFont="1" applyFill="1" applyBorder="1" applyAlignment="1">
      <alignment horizontal="right" vertical="center"/>
    </xf>
    <xf numFmtId="165" fontId="26" fillId="0" borderId="5" xfId="3" applyNumberFormat="1" applyFont="1" applyFill="1" applyBorder="1" applyAlignment="1">
      <alignment horizontal="right" vertical="center"/>
    </xf>
    <xf numFmtId="164" fontId="28" fillId="0" borderId="0" xfId="2" applyNumberFormat="1" applyFont="1" applyAlignment="1">
      <alignment horizontal="left" vertical="center"/>
    </xf>
    <xf numFmtId="164" fontId="29" fillId="0" borderId="1" xfId="2" applyNumberFormat="1" applyFont="1" applyBorder="1" applyAlignment="1">
      <alignment horizontal="left" vertical="center" indent="1"/>
    </xf>
    <xf numFmtId="165" fontId="5" fillId="7" borderId="5" xfId="3" applyNumberFormat="1" applyFont="1" applyFill="1" applyBorder="1" applyAlignment="1">
      <alignment horizontal="right" vertical="center"/>
    </xf>
    <xf numFmtId="166" fontId="23" fillId="7" borderId="5" xfId="3" applyNumberFormat="1" applyFont="1" applyFill="1" applyBorder="1" applyAlignment="1">
      <alignment horizontal="right" vertical="center"/>
    </xf>
    <xf numFmtId="164" fontId="27" fillId="11" borderId="1" xfId="2" applyNumberFormat="1" applyFont="1" applyFill="1" applyBorder="1" applyAlignment="1">
      <alignment horizontal="left" vertical="center" indent="1"/>
    </xf>
    <xf numFmtId="164" fontId="27" fillId="11" borderId="4" xfId="2" applyNumberFormat="1" applyFont="1" applyFill="1" applyBorder="1" applyAlignment="1">
      <alignment horizontal="left" vertical="top" indent="1"/>
    </xf>
    <xf numFmtId="164" fontId="27" fillId="11" borderId="4" xfId="2" applyNumberFormat="1" applyFont="1" applyFill="1" applyBorder="1" applyAlignment="1">
      <alignment horizontal="left" vertical="center" indent="1"/>
    </xf>
    <xf numFmtId="164" fontId="27" fillId="11" borderId="0" xfId="2" applyNumberFormat="1" applyFont="1" applyFill="1" applyAlignment="1">
      <alignment horizontal="left" vertical="center"/>
    </xf>
    <xf numFmtId="165" fontId="27" fillId="12" borderId="5" xfId="3" applyNumberFormat="1" applyFont="1" applyFill="1" applyBorder="1" applyAlignment="1">
      <alignment horizontal="right" vertical="center"/>
    </xf>
    <xf numFmtId="165" fontId="27" fillId="11" borderId="5" xfId="3" applyNumberFormat="1" applyFont="1" applyFill="1" applyBorder="1" applyAlignment="1">
      <alignment horizontal="right" vertical="center"/>
    </xf>
    <xf numFmtId="165" fontId="5" fillId="8" borderId="4" xfId="3" applyNumberFormat="1" applyFont="1" applyFill="1" applyBorder="1" applyAlignment="1">
      <alignment horizontal="left" vertical="center"/>
    </xf>
    <xf numFmtId="14" fontId="30" fillId="0" borderId="0" xfId="2" applyNumberFormat="1" applyFont="1" applyAlignment="1">
      <alignment horizontal="left" vertical="center"/>
    </xf>
    <xf numFmtId="165" fontId="5" fillId="9" borderId="4" xfId="3" applyNumberFormat="1" applyFont="1" applyFill="1" applyBorder="1" applyAlignment="1">
      <alignment horizontal="left" vertical="center"/>
    </xf>
    <xf numFmtId="164" fontId="5" fillId="0" borderId="2" xfId="2" quotePrefix="1" applyNumberFormat="1" applyFont="1" applyBorder="1" applyAlignment="1">
      <alignment horizontal="left" vertical="center" indent="1"/>
    </xf>
    <xf numFmtId="164" fontId="27" fillId="0" borderId="4" xfId="2" quotePrefix="1" applyNumberFormat="1" applyFont="1" applyBorder="1" applyAlignment="1">
      <alignment horizontal="left" vertical="center" indent="1"/>
    </xf>
    <xf numFmtId="164" fontId="31" fillId="0" borderId="1" xfId="2" applyNumberFormat="1" applyFont="1" applyBorder="1" applyAlignment="1">
      <alignment horizontal="left" vertical="center" indent="1"/>
    </xf>
    <xf numFmtId="165" fontId="5" fillId="13" borderId="4" xfId="3" applyNumberFormat="1" applyFont="1" applyFill="1" applyBorder="1" applyAlignment="1">
      <alignment horizontal="left" vertical="center"/>
    </xf>
    <xf numFmtId="165" fontId="5" fillId="4" borderId="4" xfId="3" applyNumberFormat="1" applyFont="1" applyFill="1" applyBorder="1" applyAlignment="1">
      <alignment horizontal="left" vertical="center"/>
    </xf>
    <xf numFmtId="164" fontId="5" fillId="7" borderId="0" xfId="2" applyNumberFormat="1" applyFont="1" applyFill="1" applyAlignment="1">
      <alignment horizontal="left" vertical="center"/>
    </xf>
    <xf numFmtId="164" fontId="5" fillId="4" borderId="0" xfId="2" applyNumberFormat="1" applyFont="1" applyFill="1" applyAlignment="1">
      <alignment horizontal="left" vertical="center"/>
    </xf>
    <xf numFmtId="164" fontId="5" fillId="13" borderId="0" xfId="2" applyNumberFormat="1" applyFont="1" applyFill="1" applyAlignment="1">
      <alignment horizontal="left" vertical="center"/>
    </xf>
    <xf numFmtId="164" fontId="5" fillId="8" borderId="0" xfId="2" applyNumberFormat="1" applyFont="1" applyFill="1" applyAlignment="1">
      <alignment horizontal="left" vertical="center"/>
    </xf>
    <xf numFmtId="164" fontId="5" fillId="9" borderId="0" xfId="2" applyNumberFormat="1" applyFont="1" applyFill="1" applyAlignment="1">
      <alignment horizontal="left" vertical="center"/>
    </xf>
    <xf numFmtId="164" fontId="32" fillId="14" borderId="9" xfId="0" applyNumberFormat="1" applyFont="1" applyFill="1" applyBorder="1" applyAlignment="1">
      <alignment horizontal="center" vertical="center"/>
    </xf>
    <xf numFmtId="165" fontId="5" fillId="8" borderId="5" xfId="3" applyNumberFormat="1" applyFont="1" applyFill="1" applyBorder="1" applyAlignment="1">
      <alignment horizontal="right" vertical="center"/>
    </xf>
    <xf numFmtId="165" fontId="5" fillId="0" borderId="4" xfId="3" applyNumberFormat="1" applyFont="1" applyFill="1" applyBorder="1" applyAlignment="1">
      <alignment horizontal="right" vertical="center"/>
    </xf>
    <xf numFmtId="165" fontId="27" fillId="0" borderId="5" xfId="3" applyNumberFormat="1" applyFont="1" applyFill="1" applyBorder="1" applyAlignment="1">
      <alignment horizontal="right" vertical="center"/>
    </xf>
    <xf numFmtId="165" fontId="5" fillId="10" borderId="5" xfId="3" applyNumberFormat="1" applyFont="1" applyFill="1" applyBorder="1" applyAlignment="1">
      <alignment horizontal="right" vertical="center"/>
    </xf>
    <xf numFmtId="164" fontId="5" fillId="10" borderId="4" xfId="2" quotePrefix="1" applyNumberFormat="1" applyFont="1" applyFill="1" applyBorder="1" applyAlignment="1">
      <alignment horizontal="left" vertical="center" indent="1"/>
    </xf>
    <xf numFmtId="164" fontId="27" fillId="0" borderId="4" xfId="2" quotePrefix="1" applyNumberFormat="1" applyFont="1" applyFill="1" applyBorder="1" applyAlignment="1">
      <alignment horizontal="left" vertical="center" indent="1"/>
    </xf>
    <xf numFmtId="164" fontId="5" fillId="0" borderId="4" xfId="2" quotePrefix="1" applyNumberFormat="1" applyFont="1" applyFill="1" applyBorder="1" applyAlignment="1">
      <alignment horizontal="left" vertical="center" indent="1"/>
    </xf>
    <xf numFmtId="165" fontId="5" fillId="0" borderId="8" xfId="3" applyNumberFormat="1" applyFont="1" applyFill="1" applyBorder="1" applyAlignment="1">
      <alignment horizontal="left" vertical="center"/>
    </xf>
    <xf numFmtId="165" fontId="5" fillId="8" borderId="8" xfId="3" applyNumberFormat="1" applyFont="1" applyFill="1" applyBorder="1" applyAlignment="1">
      <alignment horizontal="right" vertical="center"/>
    </xf>
    <xf numFmtId="165" fontId="5" fillId="15" borderId="4" xfId="3" applyNumberFormat="1" applyFont="1" applyFill="1" applyBorder="1" applyAlignment="1">
      <alignment horizontal="left" vertical="center"/>
    </xf>
    <xf numFmtId="0" fontId="0" fillId="0" borderId="0" xfId="0" applyAlignment="1">
      <alignment horizontal="center" vertical="center" wrapText="1"/>
    </xf>
    <xf numFmtId="0" fontId="0" fillId="0" borderId="0" xfId="0" applyAlignment="1">
      <alignment wrapText="1"/>
    </xf>
    <xf numFmtId="0" fontId="34" fillId="0" borderId="0" xfId="0" applyFont="1" applyAlignment="1">
      <alignment horizontal="left" vertical="center" wrapText="1"/>
    </xf>
    <xf numFmtId="165" fontId="0" fillId="0" borderId="0" xfId="4" applyNumberFormat="1" applyFont="1" applyAlignment="1">
      <alignment horizontal="center" vertical="center" wrapText="1"/>
    </xf>
    <xf numFmtId="0" fontId="0" fillId="8" borderId="0" xfId="0" applyFill="1" applyAlignment="1">
      <alignment horizontal="center" vertical="center" wrapText="1"/>
    </xf>
    <xf numFmtId="0" fontId="0" fillId="16" borderId="0" xfId="0" applyFill="1" applyAlignment="1">
      <alignment horizontal="center" vertical="center" wrapText="1"/>
    </xf>
    <xf numFmtId="14" fontId="0" fillId="8" borderId="0" xfId="0" applyNumberFormat="1" applyFill="1" applyAlignment="1">
      <alignment horizontal="center" vertical="center" wrapText="1"/>
    </xf>
    <xf numFmtId="165" fontId="0" fillId="16" borderId="0" xfId="4" applyNumberFormat="1" applyFont="1" applyFill="1" applyAlignment="1">
      <alignment horizontal="center" vertical="center" wrapText="1"/>
    </xf>
    <xf numFmtId="165" fontId="0" fillId="0" borderId="0" xfId="0" applyNumberFormat="1" applyAlignment="1">
      <alignment horizontal="center" vertical="center" wrapText="1"/>
    </xf>
    <xf numFmtId="0" fontId="3" fillId="0" borderId="11" xfId="0" applyFont="1" applyBorder="1" applyAlignment="1">
      <alignment horizontal="center" vertical="center" wrapText="1"/>
    </xf>
    <xf numFmtId="165" fontId="3" fillId="0" borderId="12" xfId="4" applyNumberFormat="1" applyFont="1" applyBorder="1" applyAlignment="1">
      <alignment horizontal="center" vertical="center" wrapText="1"/>
    </xf>
    <xf numFmtId="0" fontId="0" fillId="10" borderId="0" xfId="0" applyFill="1" applyAlignment="1">
      <alignment horizontal="center" vertical="center" wrapText="1"/>
    </xf>
    <xf numFmtId="164" fontId="25" fillId="0" borderId="1" xfId="2" applyNumberFormat="1" applyFont="1" applyBorder="1" applyAlignment="1">
      <alignment horizontal="left" vertical="center" indent="1"/>
    </xf>
    <xf numFmtId="165" fontId="35" fillId="4" borderId="5" xfId="3" applyNumberFormat="1" applyFont="1" applyFill="1" applyBorder="1" applyAlignment="1">
      <alignment horizontal="right" vertical="center"/>
    </xf>
    <xf numFmtId="165" fontId="35" fillId="0" borderId="5" xfId="3" applyNumberFormat="1" applyFont="1" applyFill="1" applyBorder="1" applyAlignment="1">
      <alignment horizontal="right" vertical="center"/>
    </xf>
    <xf numFmtId="168" fontId="35" fillId="7" borderId="5" xfId="3" applyNumberFormat="1" applyFont="1" applyFill="1" applyBorder="1" applyAlignment="1">
      <alignment horizontal="right" vertical="center"/>
    </xf>
    <xf numFmtId="168" fontId="35" fillId="0" borderId="5" xfId="3" applyNumberFormat="1" applyFont="1" applyFill="1" applyBorder="1" applyAlignment="1">
      <alignment horizontal="right" vertical="center"/>
    </xf>
    <xf numFmtId="164" fontId="5" fillId="17" borderId="1" xfId="2" applyNumberFormat="1" applyFont="1" applyFill="1" applyBorder="1" applyAlignment="1">
      <alignment horizontal="left" vertical="center" indent="1"/>
    </xf>
    <xf numFmtId="164" fontId="5" fillId="17" borderId="4" xfId="2" applyNumberFormat="1" applyFont="1" applyFill="1" applyBorder="1" applyAlignment="1">
      <alignment horizontal="left" vertical="top" indent="1"/>
    </xf>
    <xf numFmtId="164" fontId="5" fillId="17" borderId="4" xfId="2" applyNumberFormat="1" applyFont="1" applyFill="1" applyBorder="1" applyAlignment="1">
      <alignment horizontal="left" vertical="center" indent="1"/>
    </xf>
    <xf numFmtId="164" fontId="5" fillId="17" borderId="0" xfId="2" applyNumberFormat="1" applyFont="1" applyFill="1" applyAlignment="1">
      <alignment horizontal="left" vertical="center"/>
    </xf>
    <xf numFmtId="165" fontId="5" fillId="17" borderId="4" xfId="3" applyNumberFormat="1" applyFont="1" applyFill="1" applyBorder="1" applyAlignment="1">
      <alignment horizontal="left" vertical="center"/>
    </xf>
    <xf numFmtId="165" fontId="5" fillId="17" borderId="11" xfId="3" applyNumberFormat="1" applyFont="1" applyFill="1" applyBorder="1" applyAlignment="1">
      <alignment horizontal="center" vertical="center"/>
    </xf>
    <xf numFmtId="165" fontId="5" fillId="17" borderId="13" xfId="3" applyNumberFormat="1" applyFont="1" applyFill="1" applyBorder="1" applyAlignment="1">
      <alignment horizontal="center" vertical="center"/>
    </xf>
    <xf numFmtId="165" fontId="5" fillId="17" borderId="12" xfId="3" applyNumberFormat="1" applyFont="1" applyFill="1" applyBorder="1" applyAlignment="1">
      <alignment horizontal="center" vertical="center"/>
    </xf>
    <xf numFmtId="0" fontId="3" fillId="10" borderId="0" xfId="0" applyFont="1" applyFill="1" applyAlignment="1">
      <alignment horizontal="left"/>
    </xf>
    <xf numFmtId="0" fontId="33" fillId="0" borderId="0" xfId="0" applyFont="1" applyAlignment="1">
      <alignment horizontal="center" wrapText="1"/>
    </xf>
  </cellXfs>
  <cellStyles count="5">
    <cellStyle name="Milliers" xfId="4" builtinId="3"/>
    <cellStyle name="Milliers 2" xfId="3" xr:uid="{77055EA7-71E5-403A-BC3B-C1DBDB6E19BD}"/>
    <cellStyle name="Normal" xfId="0" builtinId="0"/>
    <cellStyle name="Normal 2" xfId="2" xr:uid="{B7AC7526-E7E6-4B3D-B812-ECDAADE3D6EB}"/>
    <cellStyle name="Pourcentage" xfId="1" builtinId="5"/>
  </cellStyles>
  <dxfs count="21">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5" formatCode="_-* #,##0_-;\-* #,##0_-;_-* &quot;-&quot;??_-;_-@_-"/>
      <alignment horizontal="center" vertical="center" textRotation="0" wrapText="1" indent="0" justifyLastLine="0" shrinkToFit="0" readingOrder="0"/>
    </dxf>
    <dxf>
      <numFmt numFmtId="165" formatCode="_-* #,##0_-;\-* #,##0_-;_-* &quot;-&quot;??_-;_-@_-"/>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dxf>
    <dxf>
      <font>
        <strike val="0"/>
        <outline val="0"/>
        <shadow val="0"/>
        <u val="none"/>
        <vertAlign val="baseline"/>
        <sz val="12"/>
        <color theme="1"/>
        <name val="Calibri"/>
        <family val="2"/>
        <scheme val="minor"/>
      </font>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BF300C-7430-4463-9E81-0D97F8FFE9D1}" name="Table1" displayName="Table1" ref="A3:I14" totalsRowCount="1" headerRowDxfId="20" dataDxfId="19" totalsRowDxfId="18">
  <autoFilter ref="A3:I13" xr:uid="{8825D999-6425-4966-8A11-D5F8DB3A2204}"/>
  <tableColumns count="9">
    <tableColumn id="1" xr3:uid="{099DC82F-868F-4D1E-B717-4475CA6E5BEC}" name="sujet" dataDxfId="17" totalsRowDxfId="16"/>
    <tableColumn id="2" xr3:uid="{77434469-B0A4-4CA0-BFF3-67B562E45820}" name="Devis" totalsRowLabel="TOTAL" dataDxfId="15" totalsRowDxfId="14"/>
    <tableColumn id="3" xr3:uid="{D0FA7A21-5260-40B7-B918-9A6FC7C5187E}" name="montant" totalsRowFunction="sum" dataDxfId="13" totalsRowDxfId="12"/>
    <tableColumn id="9" xr3:uid="{2D47AE27-3BFD-4EC1-AAA8-78C2FD9C31DD}" name="prévu au budget invest au 07/09/23" dataDxfId="11" totalsRowDxfId="10"/>
    <tableColumn id="4" xr3:uid="{89C4C2E8-5DBE-4D31-8D4E-48EE5621DB35}" name="Demande d'invest" dataDxfId="9" totalsRowDxfId="8"/>
    <tableColumn id="5" xr3:uid="{EAA26D0C-9B3E-4A43-9366-8BFC217067B7}" name="Demande d'achat" dataDxfId="7" totalsRowDxfId="6"/>
    <tableColumn id="6" xr3:uid="{40C49D24-A260-430E-99C7-AF00F5EF154B}" name="Commande" dataDxfId="5" totalsRowDxfId="4"/>
    <tableColumn id="7" xr3:uid="{88CF08E4-02E9-4302-A986-57FF73587FFB}" name="Commentaire" dataDxfId="3" totalsRowDxfId="2"/>
    <tableColumn id="8" xr3:uid="{A54E8EB7-B1A5-4E6F-822B-77A47C36A6E0}" name="Mise en œuvre" dataDxfId="1" totalsRow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28429-D006-4E54-BA92-33079D236557}">
  <sheetPr>
    <tabColor rgb="FFFFFF00"/>
    <pageSetUpPr fitToPage="1"/>
  </sheetPr>
  <dimension ref="A1:P277"/>
  <sheetViews>
    <sheetView tabSelected="1" view="pageBreakPreview" zoomScale="60" zoomScaleNormal="70" workbookViewId="0">
      <pane xSplit="6" ySplit="7" topLeftCell="G77" activePane="bottomRight" state="frozen"/>
      <selection pane="topRight" activeCell="U1" sqref="U1"/>
      <selection pane="bottomLeft" activeCell="A10" sqref="A10"/>
      <selection pane="bottomRight" activeCell="A28" sqref="A28:XFD28"/>
    </sheetView>
  </sheetViews>
  <sheetFormatPr baseColWidth="10" defaultColWidth="6.7265625" defaultRowHeight="12.5" outlineLevelRow="1" outlineLevelCol="1" x14ac:dyDescent="0.35"/>
  <cols>
    <col min="1" max="1" width="6.7265625" style="1"/>
    <col min="2" max="2" width="54.453125" style="31" customWidth="1"/>
    <col min="3" max="3" width="21.453125" style="32" customWidth="1" outlineLevel="1"/>
    <col min="4" max="4" width="6.7265625" style="31" customWidth="1" outlineLevel="1"/>
    <col min="5" max="5" width="13.1796875" style="31" customWidth="1" outlineLevel="1"/>
    <col min="6" max="6" width="23.453125" style="31" customWidth="1" outlineLevel="1"/>
    <col min="7" max="7" width="25" style="1" customWidth="1"/>
    <col min="8" max="8" width="15" style="1" customWidth="1"/>
    <col min="9" max="15" width="10.7265625" style="1" customWidth="1"/>
    <col min="16" max="16" width="40.81640625" style="1" bestFit="1" customWidth="1"/>
    <col min="17" max="16384" width="6.7265625" style="1"/>
  </cols>
  <sheetData>
    <row r="1" spans="1:16" ht="17.5" customHeight="1" x14ac:dyDescent="0.35">
      <c r="B1" s="2" t="s">
        <v>0</v>
      </c>
      <c r="C1" s="3"/>
      <c r="D1" s="2"/>
      <c r="E1" s="2"/>
      <c r="F1" s="2"/>
      <c r="G1" s="4"/>
      <c r="H1" s="5"/>
      <c r="I1" s="4"/>
      <c r="P1" s="103" t="s">
        <v>228</v>
      </c>
    </row>
    <row r="2" spans="1:16" ht="17.5" customHeight="1" x14ac:dyDescent="0.35">
      <c r="B2" s="96">
        <v>45195</v>
      </c>
      <c r="C2" s="1"/>
      <c r="D2" s="1"/>
      <c r="E2" s="1"/>
      <c r="F2" s="1"/>
      <c r="H2" s="5"/>
      <c r="P2" s="104" t="s">
        <v>229</v>
      </c>
    </row>
    <row r="3" spans="1:16" ht="17.5" customHeight="1" x14ac:dyDescent="0.35">
      <c r="B3" s="96"/>
      <c r="C3" s="1"/>
      <c r="D3" s="1"/>
      <c r="E3" s="1"/>
      <c r="F3" s="1"/>
      <c r="H3" s="5"/>
      <c r="P3" s="105" t="s">
        <v>230</v>
      </c>
    </row>
    <row r="4" spans="1:16" ht="17.5" customHeight="1" x14ac:dyDescent="0.35">
      <c r="B4" s="96"/>
      <c r="C4" s="1"/>
      <c r="D4" s="1"/>
      <c r="E4" s="1"/>
      <c r="F4" s="1"/>
      <c r="H4" s="5"/>
      <c r="P4" s="106" t="s">
        <v>231</v>
      </c>
    </row>
    <row r="5" spans="1:16" ht="17.5" customHeight="1" x14ac:dyDescent="0.35">
      <c r="B5" s="1"/>
      <c r="C5" s="1"/>
      <c r="D5" s="1"/>
      <c r="E5" s="1"/>
      <c r="F5" s="1"/>
      <c r="H5" s="5"/>
      <c r="P5" s="107" t="s">
        <v>232</v>
      </c>
    </row>
    <row r="6" spans="1:16" ht="18.649999999999999" customHeight="1" x14ac:dyDescent="0.35">
      <c r="B6" s="1"/>
      <c r="C6" s="1"/>
      <c r="D6" s="1"/>
      <c r="E6" s="1"/>
      <c r="F6" s="1"/>
      <c r="H6" s="5"/>
    </row>
    <row r="7" spans="1:16" s="6" customFormat="1" ht="66" customHeight="1" x14ac:dyDescent="0.35">
      <c r="B7" s="7" t="s">
        <v>1</v>
      </c>
      <c r="C7" s="8" t="s">
        <v>2</v>
      </c>
      <c r="D7" s="9" t="s">
        <v>3</v>
      </c>
      <c r="E7" s="9" t="s">
        <v>4</v>
      </c>
      <c r="F7" s="10" t="s">
        <v>5</v>
      </c>
      <c r="G7" s="11" t="s">
        <v>6</v>
      </c>
      <c r="H7" s="12" t="s">
        <v>7</v>
      </c>
      <c r="I7" s="13">
        <v>2023</v>
      </c>
      <c r="J7" s="13">
        <v>2024</v>
      </c>
      <c r="K7" s="13">
        <v>2025</v>
      </c>
      <c r="L7" s="13">
        <v>2026</v>
      </c>
      <c r="M7" s="13">
        <v>2027</v>
      </c>
      <c r="N7" s="13">
        <v>2028</v>
      </c>
      <c r="O7" s="13" t="s">
        <v>235</v>
      </c>
      <c r="P7" s="14" t="s">
        <v>8</v>
      </c>
    </row>
    <row r="8" spans="1:16" ht="15" customHeight="1" x14ac:dyDescent="0.35">
      <c r="B8" s="86" t="s">
        <v>194</v>
      </c>
      <c r="C8" s="16"/>
      <c r="D8" s="17"/>
      <c r="E8" s="17"/>
      <c r="F8" s="17"/>
      <c r="H8" s="19"/>
      <c r="I8" s="20"/>
      <c r="J8" s="20"/>
      <c r="K8" s="20"/>
      <c r="L8" s="20"/>
      <c r="M8" s="20"/>
      <c r="N8" s="20"/>
      <c r="O8" s="20"/>
      <c r="P8" s="63"/>
    </row>
    <row r="9" spans="1:16" x14ac:dyDescent="0.35">
      <c r="B9" s="15" t="s">
        <v>177</v>
      </c>
      <c r="C9" s="16" t="s">
        <v>9</v>
      </c>
      <c r="D9" s="17" t="s">
        <v>10</v>
      </c>
      <c r="E9" s="18" t="s">
        <v>11</v>
      </c>
      <c r="F9" s="17" t="s">
        <v>12</v>
      </c>
      <c r="G9" s="1" t="s">
        <v>13</v>
      </c>
      <c r="H9" s="19">
        <v>70</v>
      </c>
      <c r="I9" s="87">
        <v>70</v>
      </c>
      <c r="J9" s="20"/>
      <c r="K9" s="20"/>
      <c r="L9" s="20"/>
      <c r="M9" s="20"/>
      <c r="N9" s="20"/>
      <c r="O9" s="20" t="s">
        <v>242</v>
      </c>
      <c r="P9" s="116" t="s">
        <v>318</v>
      </c>
    </row>
    <row r="10" spans="1:16" ht="15" customHeight="1" x14ac:dyDescent="0.35">
      <c r="B10" s="89" t="s">
        <v>14</v>
      </c>
      <c r="C10" s="90" t="s">
        <v>9</v>
      </c>
      <c r="D10" s="91" t="s">
        <v>10</v>
      </c>
      <c r="E10" s="91"/>
      <c r="F10" s="91"/>
      <c r="G10" s="92"/>
      <c r="H10" s="93"/>
      <c r="I10" s="94"/>
      <c r="J10" s="94"/>
      <c r="K10" s="94"/>
      <c r="L10" s="94"/>
      <c r="M10" s="94"/>
      <c r="N10" s="94"/>
      <c r="O10" s="94"/>
      <c r="P10" s="94"/>
    </row>
    <row r="11" spans="1:16" ht="15" customHeight="1" x14ac:dyDescent="0.35">
      <c r="B11" s="15" t="s">
        <v>15</v>
      </c>
      <c r="C11" s="16" t="s">
        <v>9</v>
      </c>
      <c r="D11" s="17" t="s">
        <v>10</v>
      </c>
      <c r="E11" s="17"/>
      <c r="F11" s="17"/>
      <c r="H11" s="19">
        <v>200</v>
      </c>
      <c r="I11" s="20"/>
      <c r="J11" s="20"/>
      <c r="K11" s="20">
        <v>200</v>
      </c>
      <c r="L11" s="20"/>
      <c r="M11" s="20"/>
      <c r="N11" s="20"/>
      <c r="O11" s="20"/>
      <c r="P11" s="63"/>
    </row>
    <row r="12" spans="1:16" ht="15" customHeight="1" x14ac:dyDescent="0.35">
      <c r="B12" s="15" t="s">
        <v>16</v>
      </c>
      <c r="C12" s="16" t="s">
        <v>9</v>
      </c>
      <c r="D12" s="17"/>
      <c r="E12" s="21" t="s">
        <v>17</v>
      </c>
      <c r="F12" s="17" t="s">
        <v>18</v>
      </c>
      <c r="H12" s="19">
        <v>30</v>
      </c>
      <c r="I12" s="87">
        <v>30</v>
      </c>
      <c r="J12" s="20"/>
      <c r="K12" s="20"/>
      <c r="L12" s="20"/>
      <c r="M12" s="20"/>
      <c r="N12" s="20"/>
      <c r="O12" s="20" t="s">
        <v>242</v>
      </c>
      <c r="P12" s="116" t="s">
        <v>318</v>
      </c>
    </row>
    <row r="13" spans="1:16" s="22" customFormat="1" ht="15" customHeight="1" x14ac:dyDescent="0.35">
      <c r="A13" s="1"/>
      <c r="B13" s="15" t="s">
        <v>19</v>
      </c>
      <c r="C13" s="16" t="s">
        <v>9</v>
      </c>
      <c r="D13" s="17" t="s">
        <v>10</v>
      </c>
      <c r="E13" s="17"/>
      <c r="F13" s="17"/>
      <c r="G13" s="1" t="s">
        <v>20</v>
      </c>
      <c r="H13" s="19">
        <v>250</v>
      </c>
      <c r="I13" s="20"/>
      <c r="J13" s="20"/>
      <c r="K13" s="20"/>
      <c r="L13" s="20">
        <v>250</v>
      </c>
      <c r="M13" s="20"/>
      <c r="N13" s="20"/>
      <c r="O13" s="20"/>
      <c r="P13" s="63" t="s">
        <v>21</v>
      </c>
    </row>
    <row r="14" spans="1:16" s="22" customFormat="1" ht="15" customHeight="1" x14ac:dyDescent="0.35">
      <c r="A14" s="1"/>
      <c r="B14" s="15" t="s">
        <v>22</v>
      </c>
      <c r="C14" s="16" t="s">
        <v>9</v>
      </c>
      <c r="D14" s="17" t="s">
        <v>10</v>
      </c>
      <c r="E14" s="17"/>
      <c r="F14" s="17"/>
      <c r="G14" s="1" t="s">
        <v>20</v>
      </c>
      <c r="H14" s="19">
        <v>150</v>
      </c>
      <c r="I14" s="20"/>
      <c r="J14" s="20"/>
      <c r="K14" s="20"/>
      <c r="L14" s="20">
        <v>150</v>
      </c>
      <c r="M14" s="20"/>
      <c r="N14" s="20"/>
      <c r="O14" s="20"/>
      <c r="P14" s="63" t="s">
        <v>21</v>
      </c>
    </row>
    <row r="15" spans="1:16" s="22" customFormat="1" ht="15" customHeight="1" x14ac:dyDescent="0.35">
      <c r="A15" s="1"/>
      <c r="B15" s="15" t="s">
        <v>23</v>
      </c>
      <c r="C15" s="16" t="s">
        <v>9</v>
      </c>
      <c r="D15" s="17" t="s">
        <v>10</v>
      </c>
      <c r="E15" s="17"/>
      <c r="F15" s="17"/>
      <c r="G15" s="1" t="s">
        <v>178</v>
      </c>
      <c r="H15" s="19">
        <v>105</v>
      </c>
      <c r="I15" s="111"/>
      <c r="J15" s="109">
        <v>300</v>
      </c>
      <c r="K15" s="20"/>
      <c r="L15" s="20"/>
      <c r="M15" s="20"/>
      <c r="N15" s="20"/>
      <c r="O15" s="20" t="s">
        <v>233</v>
      </c>
      <c r="P15" s="95" t="s">
        <v>206</v>
      </c>
    </row>
    <row r="16" spans="1:16" s="22" customFormat="1" ht="15" customHeight="1" x14ac:dyDescent="0.35">
      <c r="A16" s="1"/>
      <c r="B16" s="79" t="s">
        <v>179</v>
      </c>
      <c r="C16" s="80" t="s">
        <v>9</v>
      </c>
      <c r="D16" s="81" t="s">
        <v>10</v>
      </c>
      <c r="E16" s="81"/>
      <c r="F16" s="81"/>
      <c r="G16" s="82"/>
      <c r="H16" s="83"/>
      <c r="I16" s="84"/>
      <c r="J16" s="84"/>
      <c r="K16" s="84"/>
      <c r="L16" s="84"/>
      <c r="M16" s="20"/>
      <c r="N16" s="20"/>
      <c r="O16" s="20"/>
      <c r="P16" s="63" t="s">
        <v>207</v>
      </c>
    </row>
    <row r="17" spans="1:16" s="22" customFormat="1" ht="15" customHeight="1" x14ac:dyDescent="0.35">
      <c r="A17" s="1"/>
      <c r="B17" s="15" t="s">
        <v>24</v>
      </c>
      <c r="C17" s="16" t="s">
        <v>25</v>
      </c>
      <c r="D17" s="17" t="s">
        <v>10</v>
      </c>
      <c r="E17" s="21" t="s">
        <v>26</v>
      </c>
      <c r="F17" s="17" t="s">
        <v>12</v>
      </c>
      <c r="G17" s="1" t="s">
        <v>13</v>
      </c>
      <c r="H17" s="19">
        <v>475</v>
      </c>
      <c r="I17" s="87">
        <f>325+150</f>
        <v>475</v>
      </c>
      <c r="J17" s="20"/>
      <c r="K17" s="20"/>
      <c r="L17" s="20"/>
      <c r="M17" s="20"/>
      <c r="N17" s="20"/>
      <c r="O17" s="20" t="s">
        <v>234</v>
      </c>
      <c r="P17" s="102" t="s">
        <v>319</v>
      </c>
    </row>
    <row r="18" spans="1:16" s="22" customFormat="1" ht="15" customHeight="1" x14ac:dyDescent="0.35">
      <c r="A18" s="1"/>
      <c r="B18" s="15" t="s">
        <v>27</v>
      </c>
      <c r="C18" s="16" t="s">
        <v>28</v>
      </c>
      <c r="D18" s="17" t="s">
        <v>10</v>
      </c>
      <c r="E18" s="21" t="s">
        <v>29</v>
      </c>
      <c r="F18" s="17" t="s">
        <v>30</v>
      </c>
      <c r="G18" s="1" t="s">
        <v>31</v>
      </c>
      <c r="H18" s="19">
        <v>80</v>
      </c>
      <c r="I18" s="20">
        <v>80</v>
      </c>
      <c r="J18" s="20"/>
      <c r="K18" s="20"/>
      <c r="L18" s="20"/>
      <c r="M18" s="20"/>
      <c r="N18" s="20"/>
      <c r="O18" s="20" t="s">
        <v>233</v>
      </c>
      <c r="P18" s="95" t="s">
        <v>214</v>
      </c>
    </row>
    <row r="19" spans="1:16" s="22" customFormat="1" ht="15" customHeight="1" x14ac:dyDescent="0.35">
      <c r="A19" s="1"/>
      <c r="B19" s="15"/>
      <c r="C19" s="16"/>
      <c r="D19" s="17"/>
      <c r="E19" s="21"/>
      <c r="F19" s="17"/>
      <c r="G19" s="1"/>
      <c r="H19" s="19"/>
      <c r="I19" s="20"/>
      <c r="J19" s="20"/>
      <c r="K19" s="20"/>
      <c r="L19" s="20"/>
      <c r="M19" s="20"/>
      <c r="N19" s="20"/>
      <c r="O19" s="20"/>
      <c r="P19" s="63"/>
    </row>
    <row r="20" spans="1:16" s="22" customFormat="1" ht="15" customHeight="1" x14ac:dyDescent="0.35">
      <c r="A20" s="1"/>
      <c r="B20" s="86" t="s">
        <v>195</v>
      </c>
      <c r="C20" s="16"/>
      <c r="D20" s="17"/>
      <c r="E20" s="21"/>
      <c r="F20" s="17"/>
      <c r="G20" s="1"/>
      <c r="H20" s="19"/>
      <c r="I20" s="20"/>
      <c r="J20" s="20"/>
      <c r="K20" s="20"/>
      <c r="L20" s="20"/>
      <c r="M20" s="20"/>
      <c r="N20" s="20"/>
      <c r="O20" s="20"/>
      <c r="P20" s="63"/>
    </row>
    <row r="21" spans="1:16" s="22" customFormat="1" ht="15" customHeight="1" x14ac:dyDescent="0.35">
      <c r="A21" s="1"/>
      <c r="B21" s="15" t="s">
        <v>32</v>
      </c>
      <c r="C21" s="16" t="s">
        <v>28</v>
      </c>
      <c r="D21" s="17" t="s">
        <v>10</v>
      </c>
      <c r="E21" s="17"/>
      <c r="F21" s="17"/>
      <c r="G21" s="85" t="s">
        <v>163</v>
      </c>
      <c r="H21" s="19">
        <f>200+65</f>
        <v>265</v>
      </c>
      <c r="I21" s="20"/>
      <c r="J21" s="20">
        <f>200+65</f>
        <v>265</v>
      </c>
      <c r="K21" s="20"/>
      <c r="L21" s="20"/>
      <c r="M21" s="20"/>
      <c r="N21" s="20"/>
      <c r="O21" s="20"/>
      <c r="P21" s="95" t="s">
        <v>320</v>
      </c>
    </row>
    <row r="22" spans="1:16" s="22" customFormat="1" ht="15" customHeight="1" x14ac:dyDescent="0.35">
      <c r="A22" s="1"/>
      <c r="B22" s="15" t="s">
        <v>33</v>
      </c>
      <c r="C22" s="16" t="s">
        <v>28</v>
      </c>
      <c r="D22" s="17" t="s">
        <v>10</v>
      </c>
      <c r="E22" s="17"/>
      <c r="F22" s="17"/>
      <c r="G22" s="85" t="s">
        <v>163</v>
      </c>
      <c r="H22" s="19">
        <v>100</v>
      </c>
      <c r="I22" s="20"/>
      <c r="J22" s="20">
        <v>100</v>
      </c>
      <c r="K22" s="20"/>
      <c r="L22" s="20"/>
      <c r="M22" s="20"/>
      <c r="N22" s="20"/>
      <c r="O22" s="20"/>
      <c r="P22" s="95" t="s">
        <v>320</v>
      </c>
    </row>
    <row r="23" spans="1:16" s="22" customFormat="1" ht="15" customHeight="1" x14ac:dyDescent="0.35">
      <c r="A23" s="1"/>
      <c r="B23" s="131" t="s">
        <v>304</v>
      </c>
      <c r="C23" s="16" t="s">
        <v>28</v>
      </c>
      <c r="D23" s="17" t="s">
        <v>10</v>
      </c>
      <c r="E23" s="17"/>
      <c r="F23" s="17"/>
      <c r="G23" s="85" t="s">
        <v>163</v>
      </c>
      <c r="H23" s="19">
        <v>13.5</v>
      </c>
      <c r="I23" s="20">
        <v>13.5</v>
      </c>
      <c r="J23" s="20"/>
      <c r="K23" s="20"/>
      <c r="L23" s="20"/>
      <c r="M23" s="20"/>
      <c r="N23" s="20"/>
      <c r="O23" s="20"/>
      <c r="P23" s="63"/>
    </row>
    <row r="24" spans="1:16" s="22" customFormat="1" ht="15" customHeight="1" x14ac:dyDescent="0.35">
      <c r="A24" s="1"/>
      <c r="B24" s="131" t="s">
        <v>305</v>
      </c>
      <c r="C24" s="16" t="s">
        <v>28</v>
      </c>
      <c r="D24" s="17" t="s">
        <v>10</v>
      </c>
      <c r="E24" s="21" t="s">
        <v>312</v>
      </c>
      <c r="F24" s="17"/>
      <c r="G24" s="85" t="s">
        <v>163</v>
      </c>
      <c r="H24" s="19">
        <v>95</v>
      </c>
      <c r="I24" s="20">
        <v>95</v>
      </c>
      <c r="J24" s="20"/>
      <c r="K24" s="20"/>
      <c r="L24" s="20"/>
      <c r="M24" s="20"/>
      <c r="N24" s="20"/>
      <c r="O24" s="20"/>
      <c r="P24" s="118" t="s">
        <v>310</v>
      </c>
    </row>
    <row r="25" spans="1:16" s="22" customFormat="1" ht="15" customHeight="1" x14ac:dyDescent="0.35">
      <c r="A25" s="1"/>
      <c r="B25" s="131" t="s">
        <v>306</v>
      </c>
      <c r="C25" s="16" t="s">
        <v>28</v>
      </c>
      <c r="D25" s="17" t="s">
        <v>10</v>
      </c>
      <c r="E25" s="21" t="s">
        <v>313</v>
      </c>
      <c r="F25" s="17"/>
      <c r="G25" s="85" t="s">
        <v>163</v>
      </c>
      <c r="H25" s="19">
        <v>36</v>
      </c>
      <c r="I25" s="20">
        <v>36</v>
      </c>
      <c r="J25" s="20"/>
      <c r="K25" s="20"/>
      <c r="L25" s="20"/>
      <c r="M25" s="20"/>
      <c r="N25" s="20"/>
      <c r="O25" s="20"/>
      <c r="P25" s="118" t="s">
        <v>310</v>
      </c>
    </row>
    <row r="26" spans="1:16" s="22" customFormat="1" ht="15" customHeight="1" x14ac:dyDescent="0.35">
      <c r="A26" s="1"/>
      <c r="B26" s="131" t="s">
        <v>307</v>
      </c>
      <c r="C26" s="16" t="s">
        <v>28</v>
      </c>
      <c r="D26" s="17" t="s">
        <v>10</v>
      </c>
      <c r="E26" s="17"/>
      <c r="F26" s="17"/>
      <c r="G26" s="85" t="s">
        <v>163</v>
      </c>
      <c r="H26" s="19">
        <v>19</v>
      </c>
      <c r="I26" s="20">
        <v>19</v>
      </c>
      <c r="J26" s="20"/>
      <c r="K26" s="20"/>
      <c r="L26" s="20"/>
      <c r="M26" s="20"/>
      <c r="N26" s="20"/>
      <c r="O26" s="20"/>
      <c r="P26" s="63" t="s">
        <v>321</v>
      </c>
    </row>
    <row r="27" spans="1:16" s="22" customFormat="1" ht="15" customHeight="1" x14ac:dyDescent="0.35">
      <c r="A27" s="1"/>
      <c r="B27" s="131" t="s">
        <v>308</v>
      </c>
      <c r="C27" s="16" t="s">
        <v>28</v>
      </c>
      <c r="D27" s="17" t="s">
        <v>10</v>
      </c>
      <c r="E27" s="21" t="s">
        <v>311</v>
      </c>
      <c r="F27" s="17"/>
      <c r="G27" s="85" t="s">
        <v>163</v>
      </c>
      <c r="H27" s="19">
        <v>42</v>
      </c>
      <c r="I27" s="20">
        <v>42</v>
      </c>
      <c r="J27" s="20"/>
      <c r="K27" s="20"/>
      <c r="L27" s="20"/>
      <c r="M27" s="20"/>
      <c r="N27" s="20"/>
      <c r="O27" s="20"/>
      <c r="P27" s="118" t="s">
        <v>310</v>
      </c>
    </row>
    <row r="28" spans="1:16" s="22" customFormat="1" ht="15" customHeight="1" x14ac:dyDescent="0.35">
      <c r="A28" s="1"/>
      <c r="B28" s="131" t="s">
        <v>309</v>
      </c>
      <c r="C28" s="16" t="s">
        <v>28</v>
      </c>
      <c r="D28" s="17" t="s">
        <v>10</v>
      </c>
      <c r="E28" s="21" t="s">
        <v>314</v>
      </c>
      <c r="F28" s="17"/>
      <c r="G28" s="85" t="s">
        <v>163</v>
      </c>
      <c r="H28" s="19">
        <v>31</v>
      </c>
      <c r="I28" s="20">
        <v>31</v>
      </c>
      <c r="J28" s="20"/>
      <c r="K28" s="20"/>
      <c r="L28" s="20"/>
      <c r="M28" s="20"/>
      <c r="N28" s="20"/>
      <c r="O28" s="20"/>
      <c r="P28" s="118" t="s">
        <v>310</v>
      </c>
    </row>
    <row r="29" spans="1:16" s="22" customFormat="1" ht="15" customHeight="1" x14ac:dyDescent="0.35">
      <c r="A29" s="1"/>
      <c r="B29" s="136" t="s">
        <v>34</v>
      </c>
      <c r="C29" s="137" t="s">
        <v>28</v>
      </c>
      <c r="D29" s="138" t="s">
        <v>10</v>
      </c>
      <c r="E29" s="138"/>
      <c r="F29" s="138"/>
      <c r="G29" s="139" t="s">
        <v>35</v>
      </c>
      <c r="H29" s="19">
        <v>1000</v>
      </c>
      <c r="I29" s="141" t="s">
        <v>325</v>
      </c>
      <c r="J29" s="142"/>
      <c r="K29" s="142"/>
      <c r="L29" s="142"/>
      <c r="M29" s="142"/>
      <c r="N29" s="142"/>
      <c r="O29" s="143"/>
      <c r="P29" s="140" t="s">
        <v>193</v>
      </c>
    </row>
    <row r="30" spans="1:16" s="22" customFormat="1" ht="15" customHeight="1" x14ac:dyDescent="0.35">
      <c r="A30" s="1"/>
      <c r="B30" s="136" t="s">
        <v>36</v>
      </c>
      <c r="C30" s="137" t="s">
        <v>28</v>
      </c>
      <c r="D30" s="138" t="s">
        <v>10</v>
      </c>
      <c r="E30" s="138"/>
      <c r="F30" s="138"/>
      <c r="G30" s="139" t="s">
        <v>35</v>
      </c>
      <c r="H30" s="19">
        <v>2000</v>
      </c>
      <c r="I30" s="141" t="s">
        <v>325</v>
      </c>
      <c r="J30" s="142"/>
      <c r="K30" s="142"/>
      <c r="L30" s="142"/>
      <c r="M30" s="142"/>
      <c r="N30" s="142"/>
      <c r="O30" s="143"/>
      <c r="P30" s="140" t="s">
        <v>193</v>
      </c>
    </row>
    <row r="31" spans="1:16" s="22" customFormat="1" ht="15" customHeight="1" x14ac:dyDescent="0.35">
      <c r="A31" s="1"/>
      <c r="B31" s="15" t="s">
        <v>37</v>
      </c>
      <c r="C31" s="16" t="s">
        <v>28</v>
      </c>
      <c r="D31" s="17" t="s">
        <v>10</v>
      </c>
      <c r="E31" s="17"/>
      <c r="F31" s="17"/>
      <c r="G31" s="85" t="s">
        <v>163</v>
      </c>
      <c r="H31" s="19">
        <v>500</v>
      </c>
      <c r="I31" s="20"/>
      <c r="J31" s="20">
        <v>100</v>
      </c>
      <c r="K31" s="20">
        <v>100</v>
      </c>
      <c r="L31" s="20">
        <v>100</v>
      </c>
      <c r="M31" s="20">
        <v>100</v>
      </c>
      <c r="N31" s="20">
        <v>100</v>
      </c>
      <c r="O31" s="20"/>
      <c r="P31" s="63" t="s">
        <v>38</v>
      </c>
    </row>
    <row r="32" spans="1:16" s="22" customFormat="1" ht="15" customHeight="1" x14ac:dyDescent="0.35">
      <c r="A32" s="1"/>
      <c r="B32" s="15" t="s">
        <v>39</v>
      </c>
      <c r="C32" s="16" t="s">
        <v>28</v>
      </c>
      <c r="D32" s="17" t="s">
        <v>10</v>
      </c>
      <c r="E32" s="115" t="s">
        <v>245</v>
      </c>
      <c r="F32" s="17" t="s">
        <v>221</v>
      </c>
      <c r="G32" s="1" t="s">
        <v>40</v>
      </c>
      <c r="H32" s="19">
        <v>290</v>
      </c>
      <c r="I32" s="112">
        <v>290</v>
      </c>
      <c r="J32" s="20"/>
      <c r="K32" s="20"/>
      <c r="L32" s="20"/>
      <c r="M32" s="20"/>
      <c r="N32" s="20"/>
      <c r="O32" s="20"/>
      <c r="P32" s="118" t="s">
        <v>263</v>
      </c>
    </row>
    <row r="33" spans="1:16" s="22" customFormat="1" ht="15" customHeight="1" outlineLevel="1" x14ac:dyDescent="0.35">
      <c r="A33" s="1"/>
      <c r="B33" s="72" t="s">
        <v>169</v>
      </c>
      <c r="C33" s="16"/>
      <c r="D33" s="17"/>
      <c r="E33" s="17"/>
      <c r="F33" s="17"/>
      <c r="G33" s="74" t="s">
        <v>163</v>
      </c>
      <c r="H33" s="19"/>
      <c r="I33" s="20"/>
      <c r="J33" s="20"/>
      <c r="K33" s="20"/>
      <c r="L33" s="20"/>
      <c r="M33" s="20"/>
      <c r="N33" s="20"/>
      <c r="O33" s="20"/>
      <c r="P33" s="63"/>
    </row>
    <row r="34" spans="1:16" s="22" customFormat="1" ht="15" customHeight="1" outlineLevel="1" x14ac:dyDescent="0.35">
      <c r="A34" s="1"/>
      <c r="B34" s="72" t="s">
        <v>170</v>
      </c>
      <c r="C34" s="16"/>
      <c r="D34" s="17"/>
      <c r="E34" s="17"/>
      <c r="F34" s="17"/>
      <c r="G34" s="74" t="s">
        <v>163</v>
      </c>
      <c r="H34" s="19"/>
      <c r="I34" s="20"/>
      <c r="J34" s="20"/>
      <c r="K34" s="20"/>
      <c r="L34" s="20"/>
      <c r="M34" s="20"/>
      <c r="N34" s="20"/>
      <c r="O34" s="20"/>
      <c r="P34" s="63"/>
    </row>
    <row r="35" spans="1:16" s="22" customFormat="1" ht="15" customHeight="1" outlineLevel="1" x14ac:dyDescent="0.35">
      <c r="A35" s="1"/>
      <c r="B35" s="72" t="s">
        <v>168</v>
      </c>
      <c r="C35" s="16"/>
      <c r="D35" s="17"/>
      <c r="E35" s="17"/>
      <c r="F35" s="17"/>
      <c r="G35" s="74" t="s">
        <v>163</v>
      </c>
      <c r="H35" s="19"/>
      <c r="I35" s="20"/>
      <c r="J35" s="20"/>
      <c r="K35" s="20"/>
      <c r="L35" s="20"/>
      <c r="M35" s="20"/>
      <c r="N35" s="20"/>
      <c r="O35" s="20"/>
      <c r="P35" s="63"/>
    </row>
    <row r="36" spans="1:16" s="22" customFormat="1" ht="15" customHeight="1" outlineLevel="1" x14ac:dyDescent="0.35">
      <c r="A36" s="1"/>
      <c r="B36" s="72" t="s">
        <v>171</v>
      </c>
      <c r="C36" s="16"/>
      <c r="D36" s="17"/>
      <c r="E36" s="17"/>
      <c r="F36" s="17"/>
      <c r="G36" s="74" t="s">
        <v>163</v>
      </c>
      <c r="H36" s="19"/>
      <c r="I36" s="20"/>
      <c r="J36" s="20"/>
      <c r="K36" s="20"/>
      <c r="L36" s="20"/>
      <c r="M36" s="20"/>
      <c r="N36" s="20"/>
      <c r="O36" s="20"/>
      <c r="P36" s="63"/>
    </row>
    <row r="37" spans="1:16" s="22" customFormat="1" ht="15" customHeight="1" outlineLevel="1" x14ac:dyDescent="0.35">
      <c r="A37" s="1"/>
      <c r="B37" s="72" t="s">
        <v>172</v>
      </c>
      <c r="C37" s="16"/>
      <c r="D37" s="17"/>
      <c r="E37" s="17"/>
      <c r="F37" s="17"/>
      <c r="G37" s="74" t="s">
        <v>163</v>
      </c>
      <c r="H37" s="19"/>
      <c r="I37" s="20"/>
      <c r="J37" s="20"/>
      <c r="K37" s="20"/>
      <c r="L37" s="20"/>
      <c r="M37" s="20"/>
      <c r="N37" s="20"/>
      <c r="O37" s="20"/>
      <c r="P37" s="63"/>
    </row>
    <row r="38" spans="1:16" s="22" customFormat="1" ht="15" customHeight="1" x14ac:dyDescent="0.35">
      <c r="A38" s="1"/>
      <c r="B38" s="15"/>
      <c r="C38" s="16"/>
      <c r="D38" s="17"/>
      <c r="E38" s="17"/>
      <c r="F38" s="17"/>
      <c r="G38" s="1"/>
      <c r="H38" s="19"/>
      <c r="I38" s="20"/>
      <c r="J38" s="20"/>
      <c r="K38" s="20"/>
      <c r="L38" s="20"/>
      <c r="M38" s="20"/>
      <c r="N38" s="20"/>
      <c r="O38" s="20"/>
      <c r="P38" s="63"/>
    </row>
    <row r="39" spans="1:16" s="22" customFormat="1" ht="15" customHeight="1" x14ac:dyDescent="0.35">
      <c r="A39" s="1"/>
      <c r="B39" s="86" t="s">
        <v>196</v>
      </c>
      <c r="C39" s="16"/>
      <c r="D39" s="17"/>
      <c r="E39" s="17"/>
      <c r="F39" s="17"/>
      <c r="G39" s="1"/>
      <c r="H39" s="19"/>
      <c r="I39" s="20"/>
      <c r="J39" s="20"/>
      <c r="K39" s="20"/>
      <c r="L39" s="20"/>
      <c r="M39" s="20"/>
      <c r="N39" s="20"/>
      <c r="O39" s="20"/>
      <c r="P39" s="63"/>
    </row>
    <row r="40" spans="1:16" s="22" customFormat="1" ht="15" customHeight="1" x14ac:dyDescent="0.35">
      <c r="A40" s="1"/>
      <c r="B40" s="15" t="s">
        <v>41</v>
      </c>
      <c r="C40" s="16" t="s">
        <v>28</v>
      </c>
      <c r="D40" s="17" t="s">
        <v>10</v>
      </c>
      <c r="E40" s="17"/>
      <c r="F40" s="17"/>
      <c r="G40" s="1" t="s">
        <v>42</v>
      </c>
      <c r="H40" s="19">
        <v>100</v>
      </c>
      <c r="I40" s="20"/>
      <c r="J40" s="20"/>
      <c r="K40" s="20">
        <v>100</v>
      </c>
      <c r="L40" s="20"/>
      <c r="M40" s="20"/>
      <c r="N40" s="20"/>
      <c r="O40" s="20"/>
      <c r="P40" s="63" t="s">
        <v>180</v>
      </c>
    </row>
    <row r="41" spans="1:16" s="22" customFormat="1" ht="15" customHeight="1" x14ac:dyDescent="0.35">
      <c r="A41" s="1"/>
      <c r="B41" s="15" t="s">
        <v>43</v>
      </c>
      <c r="C41" s="16" t="s">
        <v>28</v>
      </c>
      <c r="D41" s="17"/>
      <c r="E41" s="17"/>
      <c r="F41" s="17"/>
      <c r="G41" s="1" t="s">
        <v>44</v>
      </c>
      <c r="H41" s="19">
        <v>30</v>
      </c>
      <c r="I41" s="20"/>
      <c r="J41" s="20">
        <v>30</v>
      </c>
      <c r="K41" s="20"/>
      <c r="L41" s="20"/>
      <c r="M41" s="20"/>
      <c r="N41" s="20"/>
      <c r="O41" s="20"/>
      <c r="P41" s="95" t="s">
        <v>45</v>
      </c>
    </row>
    <row r="42" spans="1:16" s="22" customFormat="1" ht="15" customHeight="1" x14ac:dyDescent="0.35">
      <c r="A42" s="1"/>
      <c r="B42" s="15" t="s">
        <v>46</v>
      </c>
      <c r="C42" s="16" t="s">
        <v>28</v>
      </c>
      <c r="D42" s="17"/>
      <c r="E42" s="17"/>
      <c r="F42" s="17"/>
      <c r="G42" s="1" t="s">
        <v>44</v>
      </c>
      <c r="H42" s="19">
        <v>30</v>
      </c>
      <c r="I42" s="20"/>
      <c r="J42" s="20"/>
      <c r="K42" s="20">
        <v>30</v>
      </c>
      <c r="L42" s="20"/>
      <c r="M42" s="20"/>
      <c r="N42" s="20"/>
      <c r="O42" s="20"/>
      <c r="P42" s="95" t="s">
        <v>45</v>
      </c>
    </row>
    <row r="43" spans="1:16" s="22" customFormat="1" ht="15" customHeight="1" x14ac:dyDescent="0.35">
      <c r="A43" s="1"/>
      <c r="B43" s="15"/>
      <c r="C43" s="16"/>
      <c r="D43" s="17"/>
      <c r="E43" s="17"/>
      <c r="F43" s="17"/>
      <c r="G43" s="1"/>
      <c r="H43" s="19"/>
      <c r="I43" s="20"/>
      <c r="J43" s="20"/>
      <c r="K43" s="20"/>
      <c r="L43" s="20"/>
      <c r="M43" s="20"/>
      <c r="N43" s="20"/>
      <c r="O43" s="20"/>
      <c r="P43" s="63"/>
    </row>
    <row r="44" spans="1:16" s="22" customFormat="1" ht="15" customHeight="1" x14ac:dyDescent="0.35">
      <c r="A44" s="1"/>
      <c r="B44" s="86" t="s">
        <v>197</v>
      </c>
      <c r="C44" s="16"/>
      <c r="D44" s="17"/>
      <c r="E44" s="17"/>
      <c r="F44" s="17"/>
      <c r="G44" s="1"/>
      <c r="H44" s="19"/>
      <c r="I44" s="20"/>
      <c r="J44" s="20"/>
      <c r="K44" s="20"/>
      <c r="L44" s="20"/>
      <c r="M44" s="20"/>
      <c r="N44" s="20"/>
      <c r="O44" s="20"/>
      <c r="P44" s="63"/>
    </row>
    <row r="45" spans="1:16" s="22" customFormat="1" ht="15" customHeight="1" x14ac:dyDescent="0.35">
      <c r="A45" s="1"/>
      <c r="B45" s="15" t="s">
        <v>47</v>
      </c>
      <c r="C45" s="16" t="s">
        <v>48</v>
      </c>
      <c r="D45" s="17" t="s">
        <v>10</v>
      </c>
      <c r="E45" s="99"/>
      <c r="F45" s="17"/>
      <c r="G45" s="1"/>
      <c r="H45" s="19">
        <v>75</v>
      </c>
      <c r="I45" s="20">
        <f>100-25</f>
        <v>75</v>
      </c>
      <c r="J45" s="20"/>
      <c r="K45" s="20"/>
      <c r="L45" s="20"/>
      <c r="M45" s="20"/>
      <c r="N45" s="20"/>
      <c r="O45" s="20"/>
      <c r="P45" s="63" t="s">
        <v>213</v>
      </c>
    </row>
    <row r="46" spans="1:16" s="22" customFormat="1" ht="15" customHeight="1" outlineLevel="1" x14ac:dyDescent="0.35">
      <c r="A46" s="1"/>
      <c r="B46" s="72" t="s">
        <v>181</v>
      </c>
      <c r="C46" s="16"/>
      <c r="D46" s="17"/>
      <c r="E46" s="113" t="s">
        <v>252</v>
      </c>
      <c r="F46" s="17" t="s">
        <v>322</v>
      </c>
      <c r="G46" s="1"/>
      <c r="H46" s="76">
        <v>35</v>
      </c>
      <c r="I46" s="20"/>
      <c r="J46" s="20"/>
      <c r="K46" s="20"/>
      <c r="L46" s="20"/>
      <c r="M46" s="20"/>
      <c r="N46" s="20"/>
      <c r="O46" s="20" t="s">
        <v>107</v>
      </c>
      <c r="P46" s="97" t="s">
        <v>248</v>
      </c>
    </row>
    <row r="47" spans="1:16" s="22" customFormat="1" ht="15" customHeight="1" outlineLevel="1" x14ac:dyDescent="0.35">
      <c r="A47" s="1"/>
      <c r="B47" s="100" t="s">
        <v>182</v>
      </c>
      <c r="C47" s="16"/>
      <c r="D47" s="17"/>
      <c r="E47" s="21"/>
      <c r="F47" s="17"/>
      <c r="G47" s="1"/>
      <c r="H47" s="76">
        <v>25</v>
      </c>
      <c r="I47" s="20"/>
      <c r="J47" s="20"/>
      <c r="K47" s="20"/>
      <c r="L47" s="20"/>
      <c r="M47" s="20"/>
      <c r="N47" s="20"/>
      <c r="O47" s="20"/>
      <c r="P47" s="63" t="s">
        <v>227</v>
      </c>
    </row>
    <row r="48" spans="1:16" s="22" customFormat="1" ht="15" customHeight="1" outlineLevel="1" x14ac:dyDescent="0.35">
      <c r="A48" s="1"/>
      <c r="B48" s="72" t="s">
        <v>183</v>
      </c>
      <c r="C48" s="16"/>
      <c r="D48" s="17"/>
      <c r="E48" s="115" t="s">
        <v>253</v>
      </c>
      <c r="F48" s="17" t="s">
        <v>322</v>
      </c>
      <c r="G48" s="1"/>
      <c r="H48" s="76">
        <v>22</v>
      </c>
      <c r="I48" s="20"/>
      <c r="J48" s="20"/>
      <c r="K48" s="20"/>
      <c r="L48" s="20"/>
      <c r="M48" s="20"/>
      <c r="N48" s="20"/>
      <c r="O48" s="20" t="s">
        <v>236</v>
      </c>
      <c r="P48" s="118" t="s">
        <v>263</v>
      </c>
    </row>
    <row r="49" spans="1:16" s="22" customFormat="1" ht="15" customHeight="1" outlineLevel="1" x14ac:dyDescent="0.35">
      <c r="A49" s="1"/>
      <c r="B49" s="72" t="s">
        <v>184</v>
      </c>
      <c r="C49" s="16" t="s">
        <v>48</v>
      </c>
      <c r="D49" s="17"/>
      <c r="E49" s="21" t="s">
        <v>224</v>
      </c>
      <c r="F49" s="17" t="s">
        <v>322</v>
      </c>
      <c r="G49" s="1"/>
      <c r="H49" s="76">
        <v>18</v>
      </c>
      <c r="I49" s="20"/>
      <c r="J49" s="20"/>
      <c r="K49" s="20"/>
      <c r="L49" s="20"/>
      <c r="M49" s="20"/>
      <c r="N49" s="20"/>
      <c r="O49" s="20" t="s">
        <v>107</v>
      </c>
      <c r="P49" s="102" t="s">
        <v>323</v>
      </c>
    </row>
    <row r="50" spans="1:16" s="22" customFormat="1" ht="15" customHeight="1" x14ac:dyDescent="0.35">
      <c r="A50" s="1"/>
      <c r="B50" s="15" t="s">
        <v>185</v>
      </c>
      <c r="C50" s="16" t="s">
        <v>48</v>
      </c>
      <c r="D50" s="17" t="s">
        <v>10</v>
      </c>
      <c r="E50" s="17"/>
      <c r="F50" s="17"/>
      <c r="G50" s="1"/>
      <c r="H50" s="19">
        <v>350</v>
      </c>
      <c r="I50" s="20"/>
      <c r="J50" s="20">
        <v>200</v>
      </c>
      <c r="K50" s="20">
        <v>150</v>
      </c>
      <c r="L50" s="20"/>
      <c r="M50" s="20"/>
      <c r="N50" s="20"/>
      <c r="O50" s="20"/>
      <c r="P50" s="63" t="s">
        <v>213</v>
      </c>
    </row>
    <row r="51" spans="1:16" s="22" customFormat="1" ht="15" customHeight="1" outlineLevel="1" x14ac:dyDescent="0.35">
      <c r="A51" s="1"/>
      <c r="B51" s="72" t="s">
        <v>186</v>
      </c>
      <c r="C51" s="16"/>
      <c r="D51" s="17"/>
      <c r="E51" s="17"/>
      <c r="F51" s="17"/>
      <c r="G51" s="1"/>
      <c r="H51" s="76">
        <v>100</v>
      </c>
      <c r="I51" s="20"/>
      <c r="J51" s="20"/>
      <c r="K51" s="20"/>
      <c r="L51" s="20"/>
      <c r="M51" s="20"/>
      <c r="N51" s="20"/>
      <c r="O51" s="20"/>
      <c r="P51" s="63"/>
    </row>
    <row r="52" spans="1:16" s="22" customFormat="1" ht="15" customHeight="1" outlineLevel="1" x14ac:dyDescent="0.35">
      <c r="A52" s="1"/>
      <c r="B52" s="72" t="s">
        <v>187</v>
      </c>
      <c r="C52" s="16"/>
      <c r="D52" s="17"/>
      <c r="E52" s="17"/>
      <c r="F52" s="17"/>
      <c r="G52" s="1"/>
      <c r="H52" s="76">
        <v>80</v>
      </c>
      <c r="I52" s="20"/>
      <c r="J52" s="20"/>
      <c r="K52" s="20"/>
      <c r="L52" s="20"/>
      <c r="M52" s="20"/>
      <c r="N52" s="20"/>
      <c r="O52" s="20"/>
      <c r="P52" s="63"/>
    </row>
    <row r="53" spans="1:16" s="22" customFormat="1" ht="15" customHeight="1" outlineLevel="1" x14ac:dyDescent="0.35">
      <c r="A53" s="1"/>
      <c r="B53" s="72" t="s">
        <v>188</v>
      </c>
      <c r="C53" s="16"/>
      <c r="D53" s="17"/>
      <c r="E53" s="17"/>
      <c r="F53" s="17"/>
      <c r="G53" s="1"/>
      <c r="H53" s="76">
        <v>35</v>
      </c>
      <c r="I53" s="20"/>
      <c r="J53" s="20"/>
      <c r="K53" s="20"/>
      <c r="L53" s="20"/>
      <c r="M53" s="20"/>
      <c r="N53" s="20"/>
      <c r="O53" s="20"/>
      <c r="P53" s="63"/>
    </row>
    <row r="54" spans="1:16" s="22" customFormat="1" ht="15" customHeight="1" outlineLevel="1" x14ac:dyDescent="0.35">
      <c r="A54" s="1"/>
      <c r="B54" s="72" t="s">
        <v>190</v>
      </c>
      <c r="C54" s="16"/>
      <c r="D54" s="17"/>
      <c r="E54" s="17"/>
      <c r="F54" s="17"/>
      <c r="G54" s="1"/>
      <c r="H54" s="76">
        <v>15</v>
      </c>
      <c r="I54" s="20"/>
      <c r="J54" s="20"/>
      <c r="K54" s="20"/>
      <c r="L54" s="20"/>
      <c r="M54" s="20"/>
      <c r="N54" s="20"/>
      <c r="O54" s="20"/>
      <c r="P54" s="63"/>
    </row>
    <row r="55" spans="1:16" s="22" customFormat="1" ht="15" customHeight="1" outlineLevel="1" x14ac:dyDescent="0.35">
      <c r="A55" s="1"/>
      <c r="B55" s="72" t="s">
        <v>189</v>
      </c>
      <c r="C55" s="16"/>
      <c r="D55" s="17"/>
      <c r="E55" s="17"/>
      <c r="F55" s="17"/>
      <c r="G55" s="1"/>
      <c r="H55" s="76">
        <v>10</v>
      </c>
      <c r="I55" s="20"/>
      <c r="J55" s="20"/>
      <c r="K55" s="20"/>
      <c r="L55" s="20"/>
      <c r="M55" s="20"/>
      <c r="N55" s="20"/>
      <c r="O55" s="20"/>
      <c r="P55" s="63"/>
    </row>
    <row r="56" spans="1:16" s="22" customFormat="1" ht="15" customHeight="1" outlineLevel="1" x14ac:dyDescent="0.35">
      <c r="A56" s="1"/>
      <c r="B56" s="72" t="s">
        <v>192</v>
      </c>
      <c r="C56" s="16"/>
      <c r="D56" s="17"/>
      <c r="E56" s="17"/>
      <c r="F56" s="17"/>
      <c r="G56" s="1"/>
      <c r="H56" s="76">
        <v>20</v>
      </c>
      <c r="I56" s="20"/>
      <c r="J56" s="20"/>
      <c r="K56" s="20"/>
      <c r="L56" s="20"/>
      <c r="M56" s="20"/>
      <c r="N56" s="20"/>
      <c r="O56" s="20"/>
      <c r="P56" s="63"/>
    </row>
    <row r="57" spans="1:16" s="22" customFormat="1" ht="15" customHeight="1" outlineLevel="1" x14ac:dyDescent="0.35">
      <c r="A57" s="1"/>
      <c r="B57" s="72" t="s">
        <v>191</v>
      </c>
      <c r="C57" s="16"/>
      <c r="D57" s="17"/>
      <c r="E57" s="17"/>
      <c r="F57" s="17"/>
      <c r="G57" s="1"/>
      <c r="H57" s="76">
        <v>35</v>
      </c>
      <c r="I57" s="20"/>
      <c r="J57" s="20"/>
      <c r="K57" s="20"/>
      <c r="L57" s="20"/>
      <c r="M57" s="20"/>
      <c r="N57" s="20"/>
      <c r="O57" s="20"/>
      <c r="P57" s="63"/>
    </row>
    <row r="58" spans="1:16" s="22" customFormat="1" ht="15" customHeight="1" x14ac:dyDescent="0.35">
      <c r="A58" s="1"/>
      <c r="B58" s="15" t="s">
        <v>49</v>
      </c>
      <c r="C58" s="16" t="s">
        <v>48</v>
      </c>
      <c r="D58" s="17" t="s">
        <v>10</v>
      </c>
      <c r="E58" s="21" t="s">
        <v>50</v>
      </c>
      <c r="F58" s="17" t="s">
        <v>12</v>
      </c>
      <c r="G58" s="1"/>
      <c r="H58" s="19">
        <v>125</v>
      </c>
      <c r="I58" s="87">
        <v>125</v>
      </c>
      <c r="J58" s="20"/>
      <c r="K58" s="20"/>
      <c r="L58" s="20"/>
      <c r="M58" s="20"/>
      <c r="N58" s="20"/>
      <c r="O58" s="20" t="s">
        <v>242</v>
      </c>
      <c r="P58" s="102" t="s">
        <v>323</v>
      </c>
    </row>
    <row r="59" spans="1:16" s="22" customFormat="1" ht="15" customHeight="1" x14ac:dyDescent="0.35">
      <c r="A59" s="1"/>
      <c r="B59" s="15" t="s">
        <v>51</v>
      </c>
      <c r="C59" s="16" t="s">
        <v>48</v>
      </c>
      <c r="D59" s="17" t="s">
        <v>10</v>
      </c>
      <c r="E59" s="21" t="s">
        <v>52</v>
      </c>
      <c r="F59" s="17" t="s">
        <v>53</v>
      </c>
      <c r="G59" s="1"/>
      <c r="H59" s="19">
        <v>85</v>
      </c>
      <c r="I59" s="87">
        <v>85</v>
      </c>
      <c r="J59" s="20"/>
      <c r="K59" s="20"/>
      <c r="L59" s="20"/>
      <c r="M59" s="20"/>
      <c r="N59" s="20"/>
      <c r="O59" s="20" t="s">
        <v>242</v>
      </c>
      <c r="P59" s="102" t="s">
        <v>208</v>
      </c>
    </row>
    <row r="60" spans="1:16" ht="15" customHeight="1" x14ac:dyDescent="0.35">
      <c r="B60" s="15" t="s">
        <v>70</v>
      </c>
      <c r="C60" s="23" t="s">
        <v>48</v>
      </c>
      <c r="D60" s="24" t="s">
        <v>10</v>
      </c>
      <c r="E60" s="24"/>
      <c r="F60" s="24"/>
      <c r="H60" s="19">
        <v>200</v>
      </c>
      <c r="I60" s="20"/>
      <c r="J60" s="20"/>
      <c r="K60" s="20"/>
      <c r="L60" s="20"/>
      <c r="M60" s="20">
        <v>200</v>
      </c>
      <c r="N60" s="20"/>
      <c r="O60" s="20"/>
      <c r="P60" s="63"/>
    </row>
    <row r="61" spans="1:16" s="22" customFormat="1" ht="15" customHeight="1" x14ac:dyDescent="0.35">
      <c r="A61" s="1"/>
      <c r="B61" s="15"/>
      <c r="C61" s="16"/>
      <c r="D61" s="17"/>
      <c r="E61" s="21"/>
      <c r="F61" s="17"/>
      <c r="G61" s="1"/>
      <c r="H61" s="19"/>
      <c r="I61" s="20"/>
      <c r="J61" s="20"/>
      <c r="K61" s="20"/>
      <c r="L61" s="20"/>
      <c r="M61" s="20"/>
      <c r="N61" s="20"/>
      <c r="O61" s="20"/>
      <c r="P61" s="63"/>
    </row>
    <row r="62" spans="1:16" s="22" customFormat="1" ht="15" customHeight="1" x14ac:dyDescent="0.35">
      <c r="A62" s="1"/>
      <c r="B62" s="86" t="s">
        <v>198</v>
      </c>
      <c r="C62" s="16"/>
      <c r="D62" s="17"/>
      <c r="E62" s="21"/>
      <c r="F62" s="17"/>
      <c r="G62" s="1"/>
      <c r="H62" s="19"/>
      <c r="I62" s="20"/>
      <c r="J62" s="20"/>
      <c r="K62" s="20"/>
      <c r="L62" s="20"/>
      <c r="M62" s="20"/>
      <c r="N62" s="20"/>
      <c r="O62" s="20"/>
      <c r="P62" s="63"/>
    </row>
    <row r="63" spans="1:16" s="22" customFormat="1" ht="15" customHeight="1" x14ac:dyDescent="0.35">
      <c r="A63" s="1"/>
      <c r="B63" s="15" t="s">
        <v>174</v>
      </c>
      <c r="C63" s="16"/>
      <c r="D63" s="17"/>
      <c r="E63" s="17"/>
      <c r="F63" s="17"/>
      <c r="G63" s="1"/>
      <c r="H63" s="75" t="s">
        <v>175</v>
      </c>
      <c r="I63" s="20"/>
      <c r="J63" s="109">
        <v>200</v>
      </c>
      <c r="K63" s="20"/>
      <c r="L63" s="20"/>
      <c r="M63" s="20"/>
      <c r="N63" s="20"/>
      <c r="O63" s="20"/>
      <c r="P63" s="95" t="s">
        <v>209</v>
      </c>
    </row>
    <row r="64" spans="1:16" ht="15" customHeight="1" x14ac:dyDescent="0.35">
      <c r="B64" s="15" t="s">
        <v>68</v>
      </c>
      <c r="C64" s="23" t="s">
        <v>48</v>
      </c>
      <c r="D64" s="24" t="s">
        <v>10</v>
      </c>
      <c r="E64" s="24"/>
      <c r="F64" s="24"/>
      <c r="H64" s="19">
        <v>80</v>
      </c>
      <c r="I64" s="20"/>
      <c r="J64" s="20"/>
      <c r="K64" s="20">
        <v>80</v>
      </c>
      <c r="L64" s="20"/>
      <c r="M64" s="20"/>
      <c r="N64" s="20"/>
      <c r="O64" s="20"/>
      <c r="P64" s="63" t="s">
        <v>69</v>
      </c>
    </row>
    <row r="65" spans="2:16" ht="15" customHeight="1" x14ac:dyDescent="0.35">
      <c r="B65" s="15" t="s">
        <v>55</v>
      </c>
      <c r="C65" s="16" t="s">
        <v>48</v>
      </c>
      <c r="D65" s="17" t="s">
        <v>10</v>
      </c>
      <c r="E65" s="21" t="s">
        <v>220</v>
      </c>
      <c r="F65" s="17" t="s">
        <v>221</v>
      </c>
      <c r="H65" s="19"/>
      <c r="I65" s="20">
        <v>50</v>
      </c>
      <c r="J65" s="20">
        <v>100</v>
      </c>
      <c r="K65" s="20">
        <v>100</v>
      </c>
      <c r="L65" s="20">
        <v>100</v>
      </c>
      <c r="M65" s="20">
        <v>100</v>
      </c>
      <c r="N65" s="20">
        <v>100</v>
      </c>
      <c r="O65" s="20" t="s">
        <v>242</v>
      </c>
      <c r="P65" s="63"/>
    </row>
    <row r="66" spans="2:16" ht="15" customHeight="1" outlineLevel="1" x14ac:dyDescent="0.35">
      <c r="B66" s="72" t="s">
        <v>156</v>
      </c>
      <c r="C66" s="16"/>
      <c r="D66" s="17"/>
      <c r="E66" s="115" t="s">
        <v>264</v>
      </c>
      <c r="F66" s="17"/>
      <c r="H66" s="76">
        <v>3</v>
      </c>
      <c r="I66" s="73"/>
      <c r="J66" s="20"/>
      <c r="K66" s="20"/>
      <c r="L66" s="20"/>
      <c r="M66" s="20"/>
      <c r="N66" s="20"/>
      <c r="O66" s="20"/>
      <c r="P66" s="118" t="s">
        <v>263</v>
      </c>
    </row>
    <row r="67" spans="2:16" ht="15" customHeight="1" outlineLevel="1" x14ac:dyDescent="0.35">
      <c r="B67" s="72" t="s">
        <v>157</v>
      </c>
      <c r="C67" s="16"/>
      <c r="D67" s="17"/>
      <c r="E67" s="114" t="s">
        <v>246</v>
      </c>
      <c r="F67" s="17"/>
      <c r="H67" s="76">
        <v>2.2999999999999998</v>
      </c>
      <c r="I67" s="73"/>
      <c r="J67" s="20"/>
      <c r="K67" s="20"/>
      <c r="L67" s="20"/>
      <c r="M67" s="20"/>
      <c r="N67" s="20"/>
      <c r="O67" s="20"/>
      <c r="P67" s="95" t="s">
        <v>209</v>
      </c>
    </row>
    <row r="68" spans="2:16" ht="15" customHeight="1" outlineLevel="1" x14ac:dyDescent="0.35">
      <c r="B68" s="72" t="s">
        <v>158</v>
      </c>
      <c r="C68" s="16" t="s">
        <v>218</v>
      </c>
      <c r="D68" s="17"/>
      <c r="E68" s="21" t="s">
        <v>217</v>
      </c>
      <c r="F68" s="17" t="s">
        <v>219</v>
      </c>
      <c r="G68" s="74" t="s">
        <v>164</v>
      </c>
      <c r="H68" s="76">
        <v>2.7</v>
      </c>
      <c r="I68" s="73"/>
      <c r="J68" s="20"/>
      <c r="K68" s="20"/>
      <c r="L68" s="20"/>
      <c r="M68" s="20"/>
      <c r="N68" s="20"/>
      <c r="O68" s="20"/>
      <c r="P68" s="101" t="s">
        <v>54</v>
      </c>
    </row>
    <row r="69" spans="2:16" ht="15" customHeight="1" outlineLevel="1" x14ac:dyDescent="0.35">
      <c r="B69" s="72" t="s">
        <v>159</v>
      </c>
      <c r="C69" s="16"/>
      <c r="D69" s="17"/>
      <c r="E69" s="17"/>
      <c r="F69" s="17"/>
      <c r="G69" s="74" t="s">
        <v>160</v>
      </c>
      <c r="H69" s="76">
        <v>5.8</v>
      </c>
      <c r="I69" s="73"/>
      <c r="J69" s="20"/>
      <c r="K69" s="20"/>
      <c r="L69" s="20"/>
      <c r="M69" s="20"/>
      <c r="N69" s="20"/>
      <c r="O69" s="20"/>
      <c r="P69" s="63"/>
    </row>
    <row r="70" spans="2:16" ht="15" customHeight="1" outlineLevel="1" x14ac:dyDescent="0.35">
      <c r="B70" s="72" t="s">
        <v>161</v>
      </c>
      <c r="C70" s="16"/>
      <c r="D70" s="17"/>
      <c r="E70" s="115" t="s">
        <v>266</v>
      </c>
      <c r="F70" s="17"/>
      <c r="G70" s="74" t="s">
        <v>160</v>
      </c>
      <c r="H70" s="76">
        <v>4.8</v>
      </c>
      <c r="I70" s="73"/>
      <c r="J70" s="20"/>
      <c r="K70" s="20"/>
      <c r="L70" s="20"/>
      <c r="M70" s="20"/>
      <c r="N70" s="20"/>
      <c r="O70" s="20"/>
      <c r="P70" s="118" t="s">
        <v>263</v>
      </c>
    </row>
    <row r="71" spans="2:16" ht="15" customHeight="1" outlineLevel="1" x14ac:dyDescent="0.35">
      <c r="B71" s="72" t="s">
        <v>162</v>
      </c>
      <c r="C71" s="16"/>
      <c r="D71" s="17"/>
      <c r="E71" s="17"/>
      <c r="F71" s="17"/>
      <c r="G71" s="74" t="s">
        <v>163</v>
      </c>
      <c r="H71" s="76">
        <v>2.8</v>
      </c>
      <c r="I71" s="88">
        <v>2.8</v>
      </c>
      <c r="J71" s="20"/>
      <c r="K71" s="20"/>
      <c r="L71" s="20"/>
      <c r="M71" s="20"/>
      <c r="N71" s="20"/>
      <c r="O71" s="20"/>
      <c r="P71" s="63"/>
    </row>
    <row r="72" spans="2:16" ht="15" customHeight="1" outlineLevel="1" x14ac:dyDescent="0.35">
      <c r="B72" s="72" t="s">
        <v>165</v>
      </c>
      <c r="C72" s="16"/>
      <c r="D72" s="17"/>
      <c r="E72" s="17"/>
      <c r="F72" s="17"/>
      <c r="G72" s="74"/>
      <c r="H72" s="76">
        <v>1.9</v>
      </c>
      <c r="I72" s="73"/>
      <c r="J72" s="20"/>
      <c r="K72" s="20"/>
      <c r="L72" s="20"/>
      <c r="M72" s="20"/>
      <c r="N72" s="20"/>
      <c r="O72" s="20"/>
      <c r="P72" s="63"/>
    </row>
    <row r="73" spans="2:16" ht="15" customHeight="1" outlineLevel="1" x14ac:dyDescent="0.35">
      <c r="B73" s="72" t="s">
        <v>166</v>
      </c>
      <c r="C73" s="16"/>
      <c r="D73" s="17"/>
      <c r="E73" s="17"/>
      <c r="F73" s="17"/>
      <c r="G73" s="74"/>
      <c r="H73" s="76">
        <v>5.7</v>
      </c>
      <c r="I73" s="73"/>
      <c r="J73" s="20"/>
      <c r="K73" s="20"/>
      <c r="L73" s="20"/>
      <c r="M73" s="20"/>
      <c r="N73" s="20"/>
      <c r="O73" s="20"/>
      <c r="P73" s="63"/>
    </row>
    <row r="74" spans="2:16" ht="15" customHeight="1" outlineLevel="1" x14ac:dyDescent="0.35">
      <c r="B74" s="72" t="s">
        <v>167</v>
      </c>
      <c r="C74" s="16"/>
      <c r="D74" s="17"/>
      <c r="E74" s="17"/>
      <c r="F74" s="17"/>
      <c r="G74" s="74"/>
      <c r="H74" s="76">
        <v>11</v>
      </c>
      <c r="I74" s="73"/>
      <c r="J74" s="20"/>
      <c r="K74" s="20"/>
      <c r="L74" s="20"/>
      <c r="M74" s="20"/>
      <c r="N74" s="20"/>
      <c r="O74" s="20"/>
      <c r="P74" s="63"/>
    </row>
    <row r="75" spans="2:16" ht="15" customHeight="1" outlineLevel="1" x14ac:dyDescent="0.35">
      <c r="B75" s="72" t="s">
        <v>215</v>
      </c>
      <c r="C75" s="16"/>
      <c r="D75" s="17"/>
      <c r="E75" s="115" t="s">
        <v>262</v>
      </c>
      <c r="F75" s="17" t="s">
        <v>221</v>
      </c>
      <c r="G75" s="74"/>
      <c r="H75" s="76">
        <v>16</v>
      </c>
      <c r="I75" s="73"/>
      <c r="J75" s="20"/>
      <c r="K75" s="20"/>
      <c r="L75" s="20"/>
      <c r="M75" s="20"/>
      <c r="N75" s="20"/>
      <c r="O75" s="20"/>
      <c r="P75" s="118" t="s">
        <v>263</v>
      </c>
    </row>
    <row r="76" spans="2:16" ht="15" customHeight="1" outlineLevel="1" x14ac:dyDescent="0.35">
      <c r="B76" s="72" t="s">
        <v>176</v>
      </c>
      <c r="C76" s="16"/>
      <c r="D76" s="17"/>
      <c r="E76" s="17"/>
      <c r="F76" s="17"/>
      <c r="G76" s="74"/>
      <c r="H76" s="76">
        <v>10</v>
      </c>
      <c r="I76" s="73"/>
      <c r="J76" s="20"/>
      <c r="K76" s="20"/>
      <c r="L76" s="20"/>
      <c r="M76" s="20"/>
      <c r="N76" s="20"/>
      <c r="O76" s="20"/>
      <c r="P76" s="63"/>
    </row>
    <row r="77" spans="2:16" ht="15" customHeight="1" x14ac:dyDescent="0.35">
      <c r="B77" s="15" t="s">
        <v>56</v>
      </c>
      <c r="C77" s="16" t="s">
        <v>48</v>
      </c>
      <c r="D77" s="17" t="s">
        <v>10</v>
      </c>
      <c r="E77" s="21" t="s">
        <v>57</v>
      </c>
      <c r="F77" s="17" t="s">
        <v>53</v>
      </c>
      <c r="H77" s="19"/>
      <c r="I77" s="87">
        <v>70</v>
      </c>
      <c r="J77" s="20"/>
      <c r="K77" s="20"/>
      <c r="L77" s="20"/>
      <c r="M77" s="20"/>
      <c r="N77" s="20"/>
      <c r="O77" s="20" t="s">
        <v>242</v>
      </c>
      <c r="P77" s="102" t="s">
        <v>216</v>
      </c>
    </row>
    <row r="78" spans="2:16" ht="15" customHeight="1" x14ac:dyDescent="0.35">
      <c r="B78" s="15" t="s">
        <v>72</v>
      </c>
      <c r="C78" s="23" t="s">
        <v>48</v>
      </c>
      <c r="D78" s="24" t="s">
        <v>10</v>
      </c>
      <c r="E78" s="24"/>
      <c r="F78" s="24"/>
      <c r="H78" s="132">
        <v>350</v>
      </c>
      <c r="I78" s="133"/>
      <c r="J78" s="133">
        <v>70</v>
      </c>
      <c r="K78" s="133">
        <v>140</v>
      </c>
      <c r="L78" s="133">
        <v>140</v>
      </c>
      <c r="M78" s="20"/>
      <c r="N78" s="20"/>
      <c r="O78" s="20"/>
      <c r="P78" s="63"/>
    </row>
    <row r="79" spans="2:16" ht="15" customHeight="1" x14ac:dyDescent="0.35">
      <c r="B79" s="15" t="s">
        <v>202</v>
      </c>
      <c r="C79" s="23"/>
      <c r="D79" s="24"/>
      <c r="E79" s="24"/>
      <c r="F79" s="24"/>
      <c r="H79" s="77"/>
      <c r="I79" s="78"/>
      <c r="J79" s="78"/>
      <c r="K79" s="78"/>
      <c r="L79" s="78"/>
      <c r="M79" s="20"/>
      <c r="N79" s="20"/>
      <c r="O79" s="20"/>
      <c r="P79" s="95" t="s">
        <v>210</v>
      </c>
    </row>
    <row r="80" spans="2:16" ht="15" customHeight="1" outlineLevel="1" x14ac:dyDescent="0.35">
      <c r="B80" s="72" t="s">
        <v>203</v>
      </c>
      <c r="C80" s="16"/>
      <c r="D80" s="17"/>
      <c r="E80" s="17"/>
      <c r="F80" s="17"/>
      <c r="H80" s="76">
        <v>9</v>
      </c>
      <c r="I80" s="73"/>
      <c r="J80" s="20"/>
      <c r="K80" s="20"/>
      <c r="L80" s="20"/>
      <c r="M80" s="20"/>
      <c r="N80" s="20"/>
      <c r="O80" s="20"/>
      <c r="P80" s="63"/>
    </row>
    <row r="81" spans="1:16" ht="15" customHeight="1" outlineLevel="1" x14ac:dyDescent="0.35">
      <c r="B81" s="72" t="s">
        <v>205</v>
      </c>
      <c r="C81" s="16"/>
      <c r="D81" s="17"/>
      <c r="E81" s="17"/>
      <c r="F81" s="17"/>
      <c r="H81" s="76">
        <v>11</v>
      </c>
      <c r="I81" s="73"/>
      <c r="J81" s="20"/>
      <c r="K81" s="20"/>
      <c r="L81" s="20"/>
      <c r="M81" s="20"/>
      <c r="N81" s="20"/>
      <c r="O81" s="20"/>
      <c r="P81" s="63"/>
    </row>
    <row r="82" spans="1:16" ht="15" customHeight="1" outlineLevel="1" x14ac:dyDescent="0.35">
      <c r="B82" s="72" t="s">
        <v>204</v>
      </c>
      <c r="C82" s="16"/>
      <c r="D82" s="17"/>
      <c r="E82" s="17"/>
      <c r="F82" s="17"/>
      <c r="G82" s="74"/>
      <c r="H82" s="76">
        <v>7</v>
      </c>
      <c r="I82" s="73"/>
      <c r="J82" s="20"/>
      <c r="K82" s="20"/>
      <c r="L82" s="20"/>
      <c r="M82" s="20"/>
      <c r="N82" s="20"/>
      <c r="O82" s="20"/>
      <c r="P82" s="63"/>
    </row>
    <row r="83" spans="1:16" ht="15" customHeight="1" x14ac:dyDescent="0.35">
      <c r="B83" s="15"/>
      <c r="C83" s="16"/>
      <c r="D83" s="17" t="s">
        <v>10</v>
      </c>
      <c r="E83" s="17"/>
      <c r="F83" s="17"/>
      <c r="H83" s="19"/>
      <c r="I83" s="20"/>
      <c r="J83" s="20"/>
      <c r="K83" s="20"/>
      <c r="L83" s="20"/>
      <c r="M83" s="20"/>
      <c r="N83" s="20"/>
      <c r="O83" s="20"/>
      <c r="P83" s="63"/>
    </row>
    <row r="84" spans="1:16" ht="15" customHeight="1" x14ac:dyDescent="0.35">
      <c r="B84" s="86" t="s">
        <v>201</v>
      </c>
      <c r="C84" s="23"/>
      <c r="D84" s="24"/>
      <c r="E84" s="24"/>
      <c r="F84" s="17"/>
      <c r="H84" s="19"/>
      <c r="I84" s="20"/>
      <c r="J84" s="20"/>
      <c r="K84" s="20"/>
      <c r="L84" s="20"/>
      <c r="M84" s="20"/>
      <c r="N84" s="20"/>
      <c r="O84" s="20"/>
      <c r="P84" s="63"/>
    </row>
    <row r="85" spans="1:16" s="22" customFormat="1" ht="15" customHeight="1" x14ac:dyDescent="0.35">
      <c r="A85" s="1"/>
      <c r="B85" s="15" t="s">
        <v>58</v>
      </c>
      <c r="C85" s="16" t="s">
        <v>59</v>
      </c>
      <c r="D85" s="17" t="s">
        <v>10</v>
      </c>
      <c r="E85" s="21"/>
      <c r="F85" s="17"/>
      <c r="G85" s="1"/>
      <c r="H85" s="19">
        <f>SUM(I85:N85)</f>
        <v>920</v>
      </c>
      <c r="I85" s="20">
        <v>120</v>
      </c>
      <c r="J85" s="109">
        <v>200</v>
      </c>
      <c r="K85" s="20">
        <v>150</v>
      </c>
      <c r="L85" s="20">
        <v>150</v>
      </c>
      <c r="M85" s="20">
        <v>150</v>
      </c>
      <c r="N85" s="20">
        <v>150</v>
      </c>
      <c r="O85" s="20"/>
      <c r="P85" s="63"/>
    </row>
    <row r="86" spans="1:16" outlineLevel="1" x14ac:dyDescent="0.35">
      <c r="B86" s="72" t="s">
        <v>60</v>
      </c>
      <c r="C86" s="16" t="s">
        <v>59</v>
      </c>
      <c r="D86" s="17"/>
      <c r="E86" s="17" t="s">
        <v>61</v>
      </c>
      <c r="F86" s="17" t="s">
        <v>12</v>
      </c>
      <c r="H86" s="76">
        <v>14</v>
      </c>
      <c r="I86" s="134">
        <v>14</v>
      </c>
      <c r="J86" s="20"/>
      <c r="K86" s="20"/>
      <c r="L86" s="20"/>
      <c r="M86" s="20"/>
      <c r="N86" s="20"/>
      <c r="O86" s="20" t="s">
        <v>242</v>
      </c>
      <c r="P86" s="63"/>
    </row>
    <row r="87" spans="1:16" ht="15" customHeight="1" outlineLevel="1" x14ac:dyDescent="0.35">
      <c r="B87" s="72" t="s">
        <v>62</v>
      </c>
      <c r="C87" s="16" t="s">
        <v>59</v>
      </c>
      <c r="D87" s="17"/>
      <c r="E87" s="17" t="s">
        <v>63</v>
      </c>
      <c r="F87" s="17" t="s">
        <v>18</v>
      </c>
      <c r="H87" s="76">
        <v>21</v>
      </c>
      <c r="I87" s="134">
        <v>21</v>
      </c>
      <c r="J87" s="20"/>
      <c r="K87" s="20"/>
      <c r="L87" s="20"/>
      <c r="M87" s="20"/>
      <c r="N87" s="20"/>
      <c r="O87" s="20" t="s">
        <v>242</v>
      </c>
      <c r="P87" s="63"/>
    </row>
    <row r="88" spans="1:16" ht="15" customHeight="1" outlineLevel="1" x14ac:dyDescent="0.35">
      <c r="B88" s="72" t="s">
        <v>249</v>
      </c>
      <c r="C88" s="16"/>
      <c r="D88" s="17"/>
      <c r="E88" s="114" t="s">
        <v>251</v>
      </c>
      <c r="F88" s="17" t="s">
        <v>18</v>
      </c>
      <c r="H88" s="76">
        <v>36</v>
      </c>
      <c r="I88" s="135"/>
      <c r="J88" s="20"/>
      <c r="K88" s="20"/>
      <c r="L88" s="20"/>
      <c r="M88" s="20"/>
      <c r="N88" s="20"/>
      <c r="O88" s="20"/>
      <c r="P88" s="63" t="s">
        <v>265</v>
      </c>
    </row>
    <row r="89" spans="1:16" ht="15" customHeight="1" outlineLevel="1" x14ac:dyDescent="0.35">
      <c r="B89" s="72" t="s">
        <v>250</v>
      </c>
      <c r="C89" s="16"/>
      <c r="D89" s="17"/>
      <c r="E89" s="115" t="s">
        <v>261</v>
      </c>
      <c r="F89" s="17" t="s">
        <v>18</v>
      </c>
      <c r="H89" s="76"/>
      <c r="I89" s="20">
        <v>3</v>
      </c>
      <c r="J89" s="20"/>
      <c r="K89" s="20"/>
      <c r="L89" s="20"/>
      <c r="M89" s="20"/>
      <c r="N89" s="20"/>
      <c r="O89" s="20"/>
      <c r="P89" s="118" t="s">
        <v>263</v>
      </c>
    </row>
    <row r="90" spans="1:16" ht="15" customHeight="1" outlineLevel="1" x14ac:dyDescent="0.35">
      <c r="B90" s="72" t="s">
        <v>254</v>
      </c>
      <c r="C90" s="16"/>
      <c r="D90" s="17"/>
      <c r="E90" s="115"/>
      <c r="F90" s="17"/>
      <c r="H90" s="76">
        <v>2</v>
      </c>
      <c r="I90" s="20"/>
      <c r="J90" s="20"/>
      <c r="K90" s="20"/>
      <c r="L90" s="20"/>
      <c r="M90" s="20"/>
      <c r="N90" s="20"/>
      <c r="O90" s="20"/>
      <c r="P90" s="63"/>
    </row>
    <row r="91" spans="1:16" ht="15" customHeight="1" outlineLevel="1" x14ac:dyDescent="0.35">
      <c r="B91" s="72" t="s">
        <v>316</v>
      </c>
      <c r="C91" s="16"/>
      <c r="D91" s="17"/>
      <c r="E91" s="115" t="s">
        <v>317</v>
      </c>
      <c r="F91" s="17" t="s">
        <v>18</v>
      </c>
      <c r="H91" s="76">
        <v>5</v>
      </c>
      <c r="I91" s="20">
        <v>5</v>
      </c>
      <c r="J91" s="20"/>
      <c r="K91" s="20"/>
      <c r="L91" s="20"/>
      <c r="M91" s="20"/>
      <c r="N91" s="20"/>
      <c r="O91" s="20"/>
      <c r="P91" s="118" t="s">
        <v>310</v>
      </c>
    </row>
    <row r="92" spans="1:16" ht="15" customHeight="1" outlineLevel="1" x14ac:dyDescent="0.35">
      <c r="B92" s="72" t="s">
        <v>255</v>
      </c>
      <c r="C92" s="16"/>
      <c r="D92" s="17"/>
      <c r="E92" s="115" t="s">
        <v>315</v>
      </c>
      <c r="F92" s="17" t="s">
        <v>18</v>
      </c>
      <c r="H92" s="76">
        <v>8</v>
      </c>
      <c r="I92" s="20">
        <v>8</v>
      </c>
      <c r="J92" s="20"/>
      <c r="K92" s="20"/>
      <c r="L92" s="20"/>
      <c r="M92" s="20"/>
      <c r="N92" s="20"/>
      <c r="O92" s="20"/>
      <c r="P92" s="118" t="s">
        <v>310</v>
      </c>
    </row>
    <row r="93" spans="1:16" ht="15" customHeight="1" outlineLevel="1" x14ac:dyDescent="0.35">
      <c r="B93" s="72" t="s">
        <v>256</v>
      </c>
      <c r="C93" s="16"/>
      <c r="D93" s="17"/>
      <c r="E93" s="115"/>
      <c r="F93" s="17"/>
      <c r="H93" s="76">
        <v>30</v>
      </c>
      <c r="I93" s="20"/>
      <c r="J93" s="20"/>
      <c r="K93" s="20"/>
      <c r="L93" s="20"/>
      <c r="M93" s="20"/>
      <c r="N93" s="20"/>
      <c r="O93" s="20"/>
      <c r="P93" s="63"/>
    </row>
    <row r="94" spans="1:16" ht="15" customHeight="1" outlineLevel="1" x14ac:dyDescent="0.35">
      <c r="B94" s="72" t="s">
        <v>257</v>
      </c>
      <c r="C94" s="16"/>
      <c r="D94" s="17"/>
      <c r="E94" s="115"/>
      <c r="F94" s="17"/>
      <c r="H94" s="76">
        <v>12</v>
      </c>
      <c r="I94" s="20"/>
      <c r="J94" s="20"/>
      <c r="K94" s="20"/>
      <c r="L94" s="20"/>
      <c r="M94" s="20"/>
      <c r="N94" s="20"/>
      <c r="O94" s="20"/>
      <c r="P94" s="63"/>
    </row>
    <row r="95" spans="1:16" ht="15" customHeight="1" outlineLevel="1" x14ac:dyDescent="0.35">
      <c r="B95" s="72" t="s">
        <v>258</v>
      </c>
      <c r="C95" s="16"/>
      <c r="D95" s="17"/>
      <c r="E95" s="115"/>
      <c r="F95" s="17"/>
      <c r="H95" s="76">
        <v>10</v>
      </c>
      <c r="I95" s="20"/>
      <c r="J95" s="20"/>
      <c r="K95" s="20"/>
      <c r="L95" s="20"/>
      <c r="M95" s="20"/>
      <c r="N95" s="20"/>
      <c r="O95" s="20"/>
      <c r="P95" s="63"/>
    </row>
    <row r="96" spans="1:16" ht="15" customHeight="1" outlineLevel="1" x14ac:dyDescent="0.35">
      <c r="B96" s="72" t="s">
        <v>259</v>
      </c>
      <c r="C96" s="16"/>
      <c r="D96" s="17"/>
      <c r="E96" s="115"/>
      <c r="F96" s="17"/>
      <c r="H96" s="76">
        <v>4</v>
      </c>
      <c r="I96" s="20"/>
      <c r="J96" s="20"/>
      <c r="K96" s="20"/>
      <c r="L96" s="20"/>
      <c r="M96" s="20"/>
      <c r="N96" s="20"/>
      <c r="O96" s="20"/>
      <c r="P96" s="63"/>
    </row>
    <row r="97" spans="1:16" ht="15" customHeight="1" outlineLevel="1" x14ac:dyDescent="0.35">
      <c r="B97" s="72" t="s">
        <v>260</v>
      </c>
      <c r="C97" s="16"/>
      <c r="D97" s="17"/>
      <c r="E97" s="115"/>
      <c r="F97" s="17"/>
      <c r="H97" s="76">
        <v>3</v>
      </c>
      <c r="I97" s="20"/>
      <c r="J97" s="20"/>
      <c r="K97" s="20"/>
      <c r="L97" s="20"/>
      <c r="M97" s="20"/>
      <c r="N97" s="20"/>
      <c r="O97" s="20"/>
      <c r="P97" s="63"/>
    </row>
    <row r="98" spans="1:16" ht="15" customHeight="1" outlineLevel="1" x14ac:dyDescent="0.35">
      <c r="B98" s="72"/>
      <c r="C98" s="16"/>
      <c r="D98" s="17"/>
      <c r="E98" s="115"/>
      <c r="F98" s="17"/>
      <c r="H98" s="76"/>
      <c r="I98" s="20"/>
      <c r="J98" s="20"/>
      <c r="K98" s="20"/>
      <c r="L98" s="20"/>
      <c r="M98" s="20"/>
      <c r="N98" s="20"/>
      <c r="O98" s="20"/>
      <c r="P98" s="63"/>
    </row>
    <row r="99" spans="1:16" s="22" customFormat="1" ht="15" customHeight="1" x14ac:dyDescent="0.35">
      <c r="A99" s="1"/>
      <c r="B99" s="15" t="s">
        <v>200</v>
      </c>
      <c r="C99" s="16" t="s">
        <v>59</v>
      </c>
      <c r="D99" s="17" t="s">
        <v>10</v>
      </c>
      <c r="E99" s="21"/>
      <c r="F99" s="17"/>
      <c r="G99" s="1"/>
      <c r="H99" s="19">
        <v>130</v>
      </c>
      <c r="I99" s="20">
        <v>130</v>
      </c>
      <c r="J99" s="20"/>
      <c r="K99" s="20"/>
      <c r="L99" s="20"/>
      <c r="M99" s="20"/>
      <c r="N99" s="20"/>
      <c r="O99" s="20"/>
      <c r="P99" s="63"/>
    </row>
    <row r="100" spans="1:16" ht="15" customHeight="1" outlineLevel="1" x14ac:dyDescent="0.35">
      <c r="B100" s="72" t="s">
        <v>64</v>
      </c>
      <c r="C100" s="16"/>
      <c r="D100" s="17"/>
      <c r="E100" s="17"/>
      <c r="F100" s="17"/>
      <c r="H100" s="76">
        <v>110</v>
      </c>
      <c r="I100" s="135">
        <v>110</v>
      </c>
      <c r="J100" s="20"/>
      <c r="K100" s="20"/>
      <c r="L100" s="20"/>
      <c r="M100" s="20"/>
      <c r="N100" s="20"/>
      <c r="O100" s="20"/>
      <c r="P100" s="63"/>
    </row>
    <row r="101" spans="1:16" ht="15" customHeight="1" outlineLevel="1" x14ac:dyDescent="0.35">
      <c r="B101" s="72" t="s">
        <v>199</v>
      </c>
      <c r="C101" s="16" t="s">
        <v>48</v>
      </c>
      <c r="D101" s="17"/>
      <c r="E101" s="17" t="s">
        <v>65</v>
      </c>
      <c r="F101" s="17" t="s">
        <v>12</v>
      </c>
      <c r="H101" s="76">
        <v>20</v>
      </c>
      <c r="I101" s="134">
        <v>20</v>
      </c>
      <c r="J101" s="20"/>
      <c r="K101" s="20"/>
      <c r="L101" s="20"/>
      <c r="M101" s="20"/>
      <c r="N101" s="20"/>
      <c r="O101" s="20" t="s">
        <v>242</v>
      </c>
      <c r="P101" s="101" t="s">
        <v>54</v>
      </c>
    </row>
    <row r="102" spans="1:16" ht="15" customHeight="1" outlineLevel="1" x14ac:dyDescent="0.35">
      <c r="B102" s="72" t="s">
        <v>222</v>
      </c>
      <c r="C102" s="16" t="s">
        <v>48</v>
      </c>
      <c r="D102" s="24"/>
      <c r="E102" s="98" t="s">
        <v>223</v>
      </c>
      <c r="F102" s="17" t="s">
        <v>12</v>
      </c>
      <c r="H102" s="76"/>
      <c r="I102" s="134"/>
      <c r="J102" s="20"/>
      <c r="K102" s="20"/>
      <c r="L102" s="20"/>
      <c r="M102" s="20"/>
      <c r="N102" s="20"/>
      <c r="O102" s="20" t="s">
        <v>242</v>
      </c>
      <c r="P102" s="101" t="s">
        <v>54</v>
      </c>
    </row>
    <row r="103" spans="1:16" ht="15" customHeight="1" outlineLevel="1" x14ac:dyDescent="0.35">
      <c r="B103" s="72" t="s">
        <v>211</v>
      </c>
      <c r="C103" s="23"/>
      <c r="D103" s="24"/>
      <c r="E103" s="24"/>
      <c r="F103" s="17"/>
      <c r="H103" s="76">
        <v>15</v>
      </c>
      <c r="I103" s="20"/>
      <c r="J103" s="20"/>
      <c r="K103" s="20"/>
      <c r="L103" s="20"/>
      <c r="M103" s="20"/>
      <c r="N103" s="20"/>
      <c r="O103" s="20"/>
      <c r="P103" s="63"/>
    </row>
    <row r="104" spans="1:16" ht="15" customHeight="1" outlineLevel="1" x14ac:dyDescent="0.35">
      <c r="B104" s="72" t="s">
        <v>212</v>
      </c>
      <c r="C104" s="23"/>
      <c r="D104" s="24"/>
      <c r="E104" s="24"/>
      <c r="F104" s="17"/>
      <c r="H104" s="76">
        <v>15</v>
      </c>
      <c r="I104" s="20"/>
      <c r="J104" s="20"/>
      <c r="K104" s="20"/>
      <c r="L104" s="20"/>
      <c r="M104" s="20"/>
      <c r="N104" s="20"/>
      <c r="O104" s="20"/>
      <c r="P104" s="63"/>
    </row>
    <row r="105" spans="1:16" ht="15" customHeight="1" x14ac:dyDescent="0.35">
      <c r="B105" s="15" t="s">
        <v>66</v>
      </c>
      <c r="C105" s="23" t="s">
        <v>28</v>
      </c>
      <c r="D105" s="24" t="s">
        <v>10</v>
      </c>
      <c r="E105" s="98" t="s">
        <v>225</v>
      </c>
      <c r="F105" s="17" t="s">
        <v>226</v>
      </c>
      <c r="G105" s="1" t="s">
        <v>173</v>
      </c>
      <c r="H105" s="19">
        <v>30</v>
      </c>
      <c r="I105" s="87">
        <v>30</v>
      </c>
      <c r="J105" s="20"/>
      <c r="K105" s="20"/>
      <c r="L105" s="20"/>
      <c r="M105" s="20"/>
      <c r="N105" s="20"/>
      <c r="O105" s="20" t="s">
        <v>242</v>
      </c>
      <c r="P105" s="101" t="s">
        <v>54</v>
      </c>
    </row>
    <row r="106" spans="1:16" ht="15" customHeight="1" x14ac:dyDescent="0.35">
      <c r="B106" s="15" t="s">
        <v>71</v>
      </c>
      <c r="C106" s="23" t="s">
        <v>48</v>
      </c>
      <c r="D106" s="24" t="s">
        <v>10</v>
      </c>
      <c r="E106" s="24"/>
      <c r="F106" s="24"/>
      <c r="H106" s="19">
        <v>100</v>
      </c>
      <c r="I106" s="20"/>
      <c r="J106" s="20"/>
      <c r="K106" s="20">
        <v>100</v>
      </c>
      <c r="L106" s="20"/>
      <c r="M106" s="20"/>
      <c r="N106" s="20"/>
      <c r="O106" s="20"/>
      <c r="P106" s="63"/>
    </row>
    <row r="107" spans="1:16" ht="15" customHeight="1" x14ac:dyDescent="0.35">
      <c r="B107" s="15"/>
      <c r="C107" s="23"/>
      <c r="D107" s="24"/>
      <c r="E107" s="24"/>
      <c r="F107" s="24"/>
      <c r="H107" s="69"/>
      <c r="I107" s="70"/>
      <c r="J107" s="70"/>
      <c r="K107" s="70"/>
      <c r="L107" s="70"/>
      <c r="M107" s="70"/>
      <c r="N107" s="70"/>
      <c r="O107" s="20"/>
      <c r="P107" s="63"/>
    </row>
    <row r="108" spans="1:16" ht="15" customHeight="1" x14ac:dyDescent="0.35">
      <c r="B108" s="15" t="s">
        <v>244</v>
      </c>
      <c r="C108" s="23"/>
      <c r="D108" s="24"/>
      <c r="E108" s="24"/>
      <c r="F108" s="24"/>
      <c r="H108" s="69"/>
      <c r="I108" s="70"/>
      <c r="J108" s="117">
        <v>500</v>
      </c>
      <c r="K108" s="70"/>
      <c r="L108" s="70"/>
      <c r="M108" s="70"/>
      <c r="N108" s="70"/>
      <c r="O108" s="110"/>
      <c r="P108" s="63"/>
    </row>
    <row r="109" spans="1:16" ht="15" customHeight="1" x14ac:dyDescent="0.35">
      <c r="B109" s="25" t="s">
        <v>73</v>
      </c>
      <c r="C109" s="26" t="s">
        <v>48</v>
      </c>
      <c r="D109" s="24" t="s">
        <v>10</v>
      </c>
      <c r="E109" s="24"/>
      <c r="F109" s="24"/>
      <c r="H109" s="69">
        <v>300</v>
      </c>
      <c r="I109" s="70">
        <v>300</v>
      </c>
      <c r="J109" s="70">
        <v>300</v>
      </c>
      <c r="K109" s="70">
        <v>300</v>
      </c>
      <c r="L109" s="70"/>
      <c r="M109" s="70"/>
      <c r="N109" s="70"/>
      <c r="O109" s="110"/>
      <c r="P109" s="63"/>
    </row>
    <row r="110" spans="1:16" ht="15" customHeight="1" x14ac:dyDescent="0.35">
      <c r="B110" s="25" t="s">
        <v>247</v>
      </c>
      <c r="C110" s="26"/>
      <c r="D110" s="24"/>
      <c r="E110" s="115" t="s">
        <v>324</v>
      </c>
      <c r="F110" s="17" t="s">
        <v>221</v>
      </c>
      <c r="H110" s="69">
        <v>30</v>
      </c>
      <c r="I110" s="70">
        <v>30</v>
      </c>
      <c r="J110" s="70"/>
      <c r="K110" s="70"/>
      <c r="L110" s="70"/>
      <c r="M110" s="70"/>
      <c r="N110" s="70"/>
      <c r="O110" s="110"/>
      <c r="P110" s="101" t="s">
        <v>54</v>
      </c>
    </row>
    <row r="111" spans="1:16" s="6" customFormat="1" ht="15" customHeight="1" thickBot="1" x14ac:dyDescent="0.4">
      <c r="A111" s="1"/>
      <c r="B111" s="27" t="s">
        <v>74</v>
      </c>
      <c r="C111" s="28"/>
      <c r="D111" s="29"/>
      <c r="E111" s="30"/>
      <c r="F111" s="30"/>
      <c r="G111" s="71"/>
      <c r="H111" s="66">
        <f>SUM(H9:H110)</f>
        <v>9479.5</v>
      </c>
      <c r="I111" s="67">
        <f>I109+I105+I99+I85+I77+I65+I59+I58+I45+I18+I15+I12+I9</f>
        <v>1165</v>
      </c>
      <c r="J111" s="67">
        <f>SUM(J9:J109)</f>
        <v>2365</v>
      </c>
      <c r="K111" s="67">
        <f>SUM(K9:K109)</f>
        <v>1450</v>
      </c>
      <c r="L111" s="67">
        <f>SUM(L9:L109)</f>
        <v>890</v>
      </c>
      <c r="M111" s="67">
        <f>SUM(M9:M109)</f>
        <v>550</v>
      </c>
      <c r="N111" s="67">
        <f>SUM(N9:N109)</f>
        <v>350</v>
      </c>
      <c r="O111" s="67"/>
      <c r="P111" s="68">
        <f>SUM(P9:P109)</f>
        <v>0</v>
      </c>
    </row>
    <row r="112" spans="1:16" ht="15" customHeight="1" thickBot="1" x14ac:dyDescent="0.4">
      <c r="E112" s="33"/>
      <c r="F112" s="33" t="s">
        <v>75</v>
      </c>
      <c r="G112" s="1" t="s">
        <v>76</v>
      </c>
      <c r="H112" s="108">
        <v>5723</v>
      </c>
      <c r="I112" s="108">
        <v>1184</v>
      </c>
      <c r="J112" s="108">
        <v>795</v>
      </c>
      <c r="K112" s="108">
        <v>230</v>
      </c>
      <c r="L112" s="108">
        <v>500</v>
      </c>
      <c r="M112" s="108">
        <v>100</v>
      </c>
      <c r="N112" s="108">
        <v>100</v>
      </c>
      <c r="O112" s="64"/>
      <c r="P112" s="65">
        <f>SUM(I112:N112)</f>
        <v>2909</v>
      </c>
    </row>
    <row r="113" spans="2:16" ht="17.149999999999999" customHeight="1" x14ac:dyDescent="0.35">
      <c r="O113" s="34"/>
      <c r="P113" s="35"/>
    </row>
    <row r="114" spans="2:16" s="6" customFormat="1" ht="15" customHeight="1" x14ac:dyDescent="0.35">
      <c r="J114" s="36"/>
      <c r="K114" s="36"/>
      <c r="L114" s="36"/>
      <c r="M114" s="36"/>
      <c r="N114" s="36"/>
      <c r="O114" s="36"/>
      <c r="P114" s="37"/>
    </row>
    <row r="115" spans="2:16" ht="15" customHeight="1" x14ac:dyDescent="0.35">
      <c r="B115" s="1"/>
      <c r="C115" s="1"/>
      <c r="D115" s="1"/>
      <c r="E115" s="1"/>
      <c r="F115" s="1"/>
    </row>
    <row r="116" spans="2:16" ht="15" customHeight="1" x14ac:dyDescent="0.35">
      <c r="B116" s="1"/>
      <c r="C116" s="1"/>
      <c r="D116" s="1"/>
      <c r="E116" s="1"/>
      <c r="F116" s="1"/>
    </row>
    <row r="117" spans="2:16" ht="15" customHeight="1" x14ac:dyDescent="0.35">
      <c r="B117" s="1"/>
      <c r="C117" s="1"/>
      <c r="D117" s="1"/>
      <c r="E117" s="1"/>
      <c r="F117" s="1"/>
    </row>
    <row r="118" spans="2:16" ht="15" customHeight="1" x14ac:dyDescent="0.35">
      <c r="B118" s="1"/>
      <c r="C118" s="1"/>
      <c r="D118" s="1"/>
      <c r="E118" s="1"/>
      <c r="F118" s="1"/>
    </row>
    <row r="119" spans="2:16" ht="15" customHeight="1" x14ac:dyDescent="0.35">
      <c r="B119" s="1"/>
      <c r="C119" s="1"/>
      <c r="D119" s="1"/>
      <c r="E119" s="1"/>
      <c r="F119" s="1"/>
    </row>
    <row r="120" spans="2:16" ht="15" customHeight="1" x14ac:dyDescent="0.35"/>
    <row r="121" spans="2:16" ht="15" customHeight="1" x14ac:dyDescent="0.35"/>
    <row r="122" spans="2:16" ht="15" customHeight="1" x14ac:dyDescent="0.35"/>
    <row r="123" spans="2:16" ht="15" customHeight="1" x14ac:dyDescent="0.35"/>
    <row r="124" spans="2:16" ht="15" customHeight="1" x14ac:dyDescent="0.35"/>
    <row r="125" spans="2:16" ht="15" customHeight="1" x14ac:dyDescent="0.35"/>
    <row r="126" spans="2:16" ht="15" customHeight="1" x14ac:dyDescent="0.35"/>
    <row r="127" spans="2:16" ht="15" customHeight="1" x14ac:dyDescent="0.35"/>
    <row r="128" spans="2:16"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sheetData>
  <autoFilter ref="B7:P116" xr:uid="{27028429-D006-4E54-BA92-33079D236557}"/>
  <mergeCells count="2">
    <mergeCell ref="I29:O29"/>
    <mergeCell ref="I30:O30"/>
  </mergeCells>
  <phoneticPr fontId="24" type="noConversion"/>
  <pageMargins left="0.23622047244094491" right="0.23622047244094491" top="0.35433070866141736" bottom="0.35433070866141736" header="0.11811023622047245" footer="0.11811023622047245"/>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24BF-3381-4FB5-889F-73BF1B17B422}">
  <dimension ref="B3:F11"/>
  <sheetViews>
    <sheetView workbookViewId="0">
      <selection activeCell="H10" sqref="H10"/>
    </sheetView>
  </sheetViews>
  <sheetFormatPr baseColWidth="10" defaultColWidth="11.453125" defaultRowHeight="14.5" x14ac:dyDescent="0.35"/>
  <sheetData>
    <row r="3" spans="2:6" x14ac:dyDescent="0.35">
      <c r="B3" t="s">
        <v>239</v>
      </c>
      <c r="C3">
        <v>2023</v>
      </c>
      <c r="D3">
        <v>2024</v>
      </c>
      <c r="E3">
        <v>2025</v>
      </c>
    </row>
    <row r="4" spans="2:6" x14ac:dyDescent="0.35">
      <c r="B4" t="s">
        <v>238</v>
      </c>
      <c r="C4">
        <f>SUM(C5:C9)</f>
        <v>775</v>
      </c>
      <c r="D4">
        <f>SUM(D5:D9)</f>
        <v>980</v>
      </c>
      <c r="E4">
        <f>SUM(E5:E9)</f>
        <v>210</v>
      </c>
    </row>
    <row r="5" spans="2:6" x14ac:dyDescent="0.35">
      <c r="B5" t="s">
        <v>6</v>
      </c>
      <c r="C5">
        <v>300</v>
      </c>
      <c r="D5">
        <v>780</v>
      </c>
      <c r="E5">
        <v>130</v>
      </c>
    </row>
    <row r="6" spans="2:6" x14ac:dyDescent="0.35">
      <c r="B6" t="s">
        <v>240</v>
      </c>
    </row>
    <row r="7" spans="2:6" x14ac:dyDescent="0.35">
      <c r="B7" t="s">
        <v>237</v>
      </c>
      <c r="C7">
        <v>475</v>
      </c>
      <c r="D7">
        <v>200</v>
      </c>
      <c r="E7">
        <v>80</v>
      </c>
    </row>
    <row r="8" spans="2:6" x14ac:dyDescent="0.35">
      <c r="B8" t="s">
        <v>241</v>
      </c>
    </row>
    <row r="10" spans="2:6" x14ac:dyDescent="0.35">
      <c r="B10">
        <v>2023</v>
      </c>
      <c r="C10" t="s">
        <v>242</v>
      </c>
      <c r="D10" t="s">
        <v>107</v>
      </c>
      <c r="E10" t="s">
        <v>236</v>
      </c>
    </row>
    <row r="11" spans="2:6" x14ac:dyDescent="0.35">
      <c r="B11" t="s">
        <v>243</v>
      </c>
      <c r="C11">
        <v>515</v>
      </c>
      <c r="D11">
        <v>528</v>
      </c>
      <c r="E11">
        <v>207</v>
      </c>
      <c r="F11">
        <f>SUM(C11:E11)</f>
        <v>1250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F6F1B-2B42-4BB1-8EE5-FDF091BADA6C}">
  <dimension ref="A4:G35"/>
  <sheetViews>
    <sheetView zoomScale="78" workbookViewId="0">
      <selection activeCell="B11" sqref="B11"/>
    </sheetView>
  </sheetViews>
  <sheetFormatPr baseColWidth="10" defaultColWidth="11.453125" defaultRowHeight="52.5" customHeight="1" x14ac:dyDescent="0.35"/>
  <cols>
    <col min="2" max="2" width="28.1796875" customWidth="1"/>
    <col min="3" max="3" width="71.26953125" customWidth="1"/>
    <col min="4" max="4" width="46" customWidth="1"/>
    <col min="5" max="5" width="50.26953125" customWidth="1"/>
    <col min="6" max="6" width="34.26953125" customWidth="1"/>
    <col min="7" max="7" width="37.1796875" bestFit="1" customWidth="1"/>
    <col min="8" max="8" width="44.7265625" customWidth="1"/>
    <col min="9" max="9" width="22.26953125" customWidth="1"/>
  </cols>
  <sheetData>
    <row r="4" spans="1:7" ht="52.5" customHeight="1" x14ac:dyDescent="0.35">
      <c r="A4" s="38"/>
      <c r="B4" s="39" t="s">
        <v>77</v>
      </c>
      <c r="C4" s="39" t="s">
        <v>78</v>
      </c>
      <c r="D4" s="39" t="s">
        <v>79</v>
      </c>
      <c r="E4" s="39" t="s">
        <v>80</v>
      </c>
      <c r="F4" s="39" t="s">
        <v>81</v>
      </c>
      <c r="G4" s="39" t="s">
        <v>82</v>
      </c>
    </row>
    <row r="5" spans="1:7" ht="52.5" customHeight="1" x14ac:dyDescent="0.35">
      <c r="A5" s="40"/>
      <c r="B5" s="41" t="s">
        <v>83</v>
      </c>
      <c r="C5" s="42" t="s">
        <v>84</v>
      </c>
      <c r="D5" s="43" t="s">
        <v>85</v>
      </c>
      <c r="E5" s="44" t="s">
        <v>86</v>
      </c>
      <c r="F5" s="45"/>
      <c r="G5" s="46" t="s">
        <v>87</v>
      </c>
    </row>
    <row r="6" spans="1:7" ht="52.5" customHeight="1" x14ac:dyDescent="0.35">
      <c r="A6" s="40"/>
      <c r="B6" s="47" t="s">
        <v>88</v>
      </c>
      <c r="C6" s="42" t="s">
        <v>89</v>
      </c>
      <c r="D6" s="42" t="s">
        <v>90</v>
      </c>
      <c r="E6" s="44" t="s">
        <v>86</v>
      </c>
      <c r="F6" s="45"/>
      <c r="G6" s="42" t="s">
        <v>91</v>
      </c>
    </row>
    <row r="7" spans="1:7" ht="52.5" customHeight="1" x14ac:dyDescent="0.35">
      <c r="A7" s="40"/>
      <c r="B7" s="41" t="s">
        <v>92</v>
      </c>
      <c r="C7" s="42" t="s">
        <v>93</v>
      </c>
      <c r="D7" s="42" t="s">
        <v>94</v>
      </c>
      <c r="E7" s="44" t="s">
        <v>86</v>
      </c>
      <c r="F7" s="45"/>
      <c r="G7" s="42" t="s">
        <v>95</v>
      </c>
    </row>
    <row r="8" spans="1:7" ht="52.5" customHeight="1" x14ac:dyDescent="0.35">
      <c r="A8" s="40"/>
      <c r="B8" s="41" t="s">
        <v>96</v>
      </c>
      <c r="C8" s="42" t="s">
        <v>97</v>
      </c>
      <c r="D8" s="42" t="s">
        <v>98</v>
      </c>
      <c r="E8" s="48" t="s">
        <v>99</v>
      </c>
      <c r="F8" s="49"/>
      <c r="G8" s="46"/>
    </row>
    <row r="9" spans="1:7" ht="52.5" customHeight="1" x14ac:dyDescent="0.35">
      <c r="A9" s="50"/>
      <c r="B9" s="41" t="s">
        <v>100</v>
      </c>
      <c r="C9" s="42" t="s">
        <v>101</v>
      </c>
      <c r="D9" s="42" t="s">
        <v>102</v>
      </c>
      <c r="E9" s="51" t="s">
        <v>103</v>
      </c>
      <c r="F9" s="48"/>
      <c r="G9" s="46"/>
    </row>
    <row r="10" spans="1:7" ht="52.5" customHeight="1" x14ac:dyDescent="0.35">
      <c r="A10" s="50"/>
      <c r="B10" s="41" t="s">
        <v>104</v>
      </c>
      <c r="C10" s="52" t="s">
        <v>105</v>
      </c>
      <c r="D10" s="42" t="s">
        <v>106</v>
      </c>
      <c r="E10" s="44" t="s">
        <v>86</v>
      </c>
      <c r="F10" s="44" t="s">
        <v>107</v>
      </c>
      <c r="G10" s="46">
        <v>2023</v>
      </c>
    </row>
    <row r="11" spans="1:7" ht="52.5" customHeight="1" x14ac:dyDescent="0.35">
      <c r="A11" s="50"/>
      <c r="B11" s="47" t="s">
        <v>67</v>
      </c>
      <c r="C11" s="52" t="s">
        <v>108</v>
      </c>
      <c r="D11" s="42" t="s">
        <v>109</v>
      </c>
      <c r="E11" s="53" t="s">
        <v>86</v>
      </c>
      <c r="F11" s="54" t="s">
        <v>110</v>
      </c>
      <c r="G11" s="46"/>
    </row>
    <row r="12" spans="1:7" ht="52.5" customHeight="1" x14ac:dyDescent="0.35">
      <c r="A12" s="55"/>
      <c r="B12" s="47" t="s">
        <v>31</v>
      </c>
      <c r="C12" s="56" t="s">
        <v>111</v>
      </c>
      <c r="D12" s="42" t="s">
        <v>112</v>
      </c>
      <c r="E12" s="44" t="s">
        <v>113</v>
      </c>
      <c r="F12" s="54" t="s">
        <v>114</v>
      </c>
      <c r="G12" s="46"/>
    </row>
    <row r="13" spans="1:7" ht="52.5" customHeight="1" x14ac:dyDescent="0.35">
      <c r="A13" s="55"/>
      <c r="B13" s="47" t="s">
        <v>115</v>
      </c>
      <c r="C13" s="56" t="s">
        <v>116</v>
      </c>
      <c r="D13" s="42"/>
      <c r="E13" s="53" t="s">
        <v>86</v>
      </c>
      <c r="F13" s="54" t="s">
        <v>117</v>
      </c>
      <c r="G13" s="46"/>
    </row>
    <row r="14" spans="1:7" ht="52.5" customHeight="1" x14ac:dyDescent="0.35">
      <c r="A14" s="55"/>
      <c r="B14" s="41" t="s">
        <v>118</v>
      </c>
      <c r="C14" s="52" t="s">
        <v>119</v>
      </c>
      <c r="D14" s="57" t="s">
        <v>120</v>
      </c>
      <c r="E14" s="58" t="s">
        <v>121</v>
      </c>
      <c r="F14" s="59" t="s">
        <v>122</v>
      </c>
      <c r="G14" s="46"/>
    </row>
    <row r="15" spans="1:7" ht="52.5" customHeight="1" x14ac:dyDescent="0.35">
      <c r="A15" s="55"/>
      <c r="B15" s="41" t="s">
        <v>123</v>
      </c>
      <c r="C15" s="52" t="s">
        <v>124</v>
      </c>
      <c r="D15" s="57"/>
      <c r="E15" s="58"/>
      <c r="F15" s="59" t="s">
        <v>125</v>
      </c>
      <c r="G15" s="46"/>
    </row>
    <row r="16" spans="1:7" ht="52.5" customHeight="1" x14ac:dyDescent="0.35">
      <c r="A16" s="55"/>
      <c r="B16" s="47" t="s">
        <v>126</v>
      </c>
      <c r="C16" s="42" t="s">
        <v>127</v>
      </c>
      <c r="D16" s="42" t="s">
        <v>128</v>
      </c>
      <c r="E16" s="42"/>
      <c r="F16" s="59" t="s">
        <v>129</v>
      </c>
      <c r="G16" s="46"/>
    </row>
    <row r="17" spans="1:7" ht="52.5" customHeight="1" x14ac:dyDescent="0.35">
      <c r="A17" s="60"/>
      <c r="B17" s="47" t="s">
        <v>130</v>
      </c>
      <c r="C17" s="52" t="s">
        <v>131</v>
      </c>
      <c r="D17" s="42" t="s">
        <v>132</v>
      </c>
      <c r="E17" s="42" t="s">
        <v>133</v>
      </c>
      <c r="F17" s="59" t="s">
        <v>134</v>
      </c>
      <c r="G17" s="46"/>
    </row>
    <row r="18" spans="1:7" ht="52.5" customHeight="1" x14ac:dyDescent="0.35">
      <c r="A18" s="60"/>
      <c r="B18" s="47" t="s">
        <v>135</v>
      </c>
      <c r="C18" s="42"/>
      <c r="D18" s="42"/>
      <c r="E18" s="42" t="s">
        <v>133</v>
      </c>
      <c r="F18" s="59" t="s">
        <v>136</v>
      </c>
      <c r="G18" s="46"/>
    </row>
    <row r="19" spans="1:7" ht="52.5" customHeight="1" x14ac:dyDescent="0.35">
      <c r="A19" s="61"/>
      <c r="B19" s="41" t="s">
        <v>137</v>
      </c>
      <c r="C19" s="46"/>
      <c r="D19" s="42" t="s">
        <v>138</v>
      </c>
      <c r="E19" s="42"/>
      <c r="F19" s="59" t="s">
        <v>139</v>
      </c>
      <c r="G19" s="46"/>
    </row>
    <row r="20" spans="1:7" ht="52.5" customHeight="1" x14ac:dyDescent="0.35">
      <c r="A20" s="60"/>
      <c r="B20" s="47" t="s">
        <v>140</v>
      </c>
      <c r="C20" s="46"/>
      <c r="D20" s="42" t="s">
        <v>141</v>
      </c>
      <c r="E20" s="42" t="s">
        <v>142</v>
      </c>
      <c r="F20" s="59" t="s">
        <v>134</v>
      </c>
      <c r="G20" s="46"/>
    </row>
    <row r="21" spans="1:7" ht="52.5" customHeight="1" x14ac:dyDescent="0.35">
      <c r="A21" s="60"/>
      <c r="B21" s="41" t="s">
        <v>35</v>
      </c>
      <c r="C21" s="42" t="s">
        <v>143</v>
      </c>
      <c r="D21" s="42" t="s">
        <v>144</v>
      </c>
      <c r="E21" s="44" t="s">
        <v>145</v>
      </c>
      <c r="F21" s="59" t="s">
        <v>146</v>
      </c>
      <c r="G21" s="46"/>
    </row>
    <row r="22" spans="1:7" ht="52.5" customHeight="1" x14ac:dyDescent="0.35">
      <c r="A22" s="61"/>
    </row>
    <row r="24" spans="1:7" ht="52.5" customHeight="1" x14ac:dyDescent="0.35">
      <c r="B24" s="144" t="s">
        <v>147</v>
      </c>
      <c r="C24" s="144"/>
      <c r="D24" s="144"/>
    </row>
    <row r="26" spans="1:7" ht="52.5" customHeight="1" x14ac:dyDescent="0.35">
      <c r="B26" t="s">
        <v>148</v>
      </c>
    </row>
    <row r="27" spans="1:7" ht="52.5" customHeight="1" x14ac:dyDescent="0.35">
      <c r="B27" t="s">
        <v>149</v>
      </c>
    </row>
    <row r="28" spans="1:7" ht="52.5" customHeight="1" x14ac:dyDescent="0.35">
      <c r="B28" t="s">
        <v>150</v>
      </c>
    </row>
    <row r="29" spans="1:7" ht="52.5" customHeight="1" x14ac:dyDescent="0.35">
      <c r="B29" t="s">
        <v>151</v>
      </c>
    </row>
    <row r="30" spans="1:7" ht="52.5" customHeight="1" x14ac:dyDescent="0.35">
      <c r="B30" t="s">
        <v>152</v>
      </c>
    </row>
    <row r="31" spans="1:7" ht="52.5" customHeight="1" x14ac:dyDescent="0.35">
      <c r="B31" t="s">
        <v>153</v>
      </c>
    </row>
    <row r="34" spans="2:2" ht="52.5" customHeight="1" x14ac:dyDescent="0.35">
      <c r="B34" t="s">
        <v>154</v>
      </c>
    </row>
    <row r="35" spans="2:2" ht="52.5" customHeight="1" x14ac:dyDescent="0.35">
      <c r="B35" s="62" t="s">
        <v>155</v>
      </c>
    </row>
  </sheetData>
  <mergeCells count="1">
    <mergeCell ref="B24:D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32DB-2095-4918-9FDA-D4222A0A4B4E}">
  <dimension ref="A1:K21"/>
  <sheetViews>
    <sheetView zoomScale="90" zoomScaleNormal="90" workbookViewId="0">
      <selection activeCell="E4" sqref="E4"/>
    </sheetView>
  </sheetViews>
  <sheetFormatPr baseColWidth="10" defaultColWidth="8.81640625" defaultRowHeight="14.5" x14ac:dyDescent="0.35"/>
  <cols>
    <col min="1" max="1" width="47.54296875" style="120" customWidth="1"/>
    <col min="2" max="2" width="21.54296875" style="120" hidden="1" customWidth="1"/>
    <col min="3" max="3" width="21.54296875" style="120" customWidth="1"/>
    <col min="4" max="4" width="10.453125" style="120" customWidth="1"/>
    <col min="5" max="7" width="20.453125" style="120" customWidth="1"/>
    <col min="8" max="8" width="24.453125" style="120" hidden="1" customWidth="1"/>
    <col min="9" max="9" width="8.81640625" style="119"/>
    <col min="10" max="16384" width="8.81640625" style="120"/>
  </cols>
  <sheetData>
    <row r="1" spans="1:11" ht="18.5" x14ac:dyDescent="0.45">
      <c r="A1" s="145" t="s">
        <v>267</v>
      </c>
      <c r="B1" s="145"/>
      <c r="C1" s="145"/>
      <c r="D1" s="145"/>
      <c r="E1" s="145"/>
      <c r="F1" s="145"/>
      <c r="G1" s="145"/>
      <c r="H1" s="145"/>
    </row>
    <row r="3" spans="1:11" ht="64.400000000000006" customHeight="1" x14ac:dyDescent="0.35">
      <c r="A3" s="119" t="s">
        <v>268</v>
      </c>
      <c r="B3" s="119" t="s">
        <v>269</v>
      </c>
      <c r="C3" s="119" t="s">
        <v>270</v>
      </c>
      <c r="D3" s="119" t="s">
        <v>271</v>
      </c>
      <c r="E3" s="119" t="s">
        <v>272</v>
      </c>
      <c r="F3" s="119" t="s">
        <v>273</v>
      </c>
      <c r="G3" s="119" t="s">
        <v>274</v>
      </c>
      <c r="H3" s="119" t="s">
        <v>275</v>
      </c>
      <c r="I3" s="119" t="s">
        <v>276</v>
      </c>
      <c r="J3" s="119"/>
      <c r="K3" s="119"/>
    </row>
    <row r="4" spans="1:11" ht="27" customHeight="1" x14ac:dyDescent="0.35">
      <c r="A4" s="121" t="s">
        <v>277</v>
      </c>
      <c r="B4" s="119" t="s">
        <v>278</v>
      </c>
      <c r="C4" s="122">
        <v>13500</v>
      </c>
      <c r="D4" s="119" t="s">
        <v>279</v>
      </c>
      <c r="E4" s="123" t="s">
        <v>280</v>
      </c>
      <c r="F4" s="124"/>
      <c r="G4" s="119"/>
      <c r="H4" s="119" t="s">
        <v>281</v>
      </c>
      <c r="I4" s="119">
        <v>2023</v>
      </c>
      <c r="J4" s="119"/>
      <c r="K4" s="119"/>
    </row>
    <row r="5" spans="1:11" ht="27" customHeight="1" x14ac:dyDescent="0.35">
      <c r="A5" s="121" t="s">
        <v>282</v>
      </c>
      <c r="B5" s="119" t="s">
        <v>283</v>
      </c>
      <c r="C5" s="122">
        <v>95000</v>
      </c>
      <c r="D5" s="119" t="s">
        <v>279</v>
      </c>
      <c r="E5" s="123" t="s">
        <v>280</v>
      </c>
      <c r="F5" s="119"/>
      <c r="G5" s="119"/>
      <c r="H5" s="119" t="s">
        <v>281</v>
      </c>
      <c r="I5" s="119">
        <v>2023</v>
      </c>
      <c r="J5" s="119"/>
      <c r="K5" s="119"/>
    </row>
    <row r="6" spans="1:11" ht="27" customHeight="1" x14ac:dyDescent="0.35">
      <c r="A6" s="121" t="s">
        <v>284</v>
      </c>
      <c r="B6" s="119" t="s">
        <v>285</v>
      </c>
      <c r="C6" s="122">
        <v>36000</v>
      </c>
      <c r="D6" s="119" t="s">
        <v>279</v>
      </c>
      <c r="E6" s="130" t="s">
        <v>280</v>
      </c>
      <c r="F6" s="119"/>
      <c r="G6" s="119"/>
      <c r="H6" s="119" t="s">
        <v>281</v>
      </c>
      <c r="I6" s="119">
        <v>2024</v>
      </c>
      <c r="J6" s="119"/>
      <c r="K6" s="119"/>
    </row>
    <row r="7" spans="1:11" ht="27" customHeight="1" x14ac:dyDescent="0.35">
      <c r="A7" s="121" t="s">
        <v>286</v>
      </c>
      <c r="B7" s="119" t="s">
        <v>287</v>
      </c>
      <c r="C7" s="122">
        <v>19000</v>
      </c>
      <c r="D7" s="119" t="s">
        <v>279</v>
      </c>
      <c r="E7" s="125">
        <v>45180</v>
      </c>
      <c r="F7" s="119"/>
      <c r="G7" s="119"/>
      <c r="H7" s="119" t="s">
        <v>281</v>
      </c>
      <c r="I7" s="119">
        <v>2023</v>
      </c>
      <c r="J7" s="119"/>
      <c r="K7" s="119"/>
    </row>
    <row r="8" spans="1:11" ht="27" customHeight="1" x14ac:dyDescent="0.35">
      <c r="A8" s="121" t="s">
        <v>302</v>
      </c>
      <c r="B8" s="119" t="s">
        <v>288</v>
      </c>
      <c r="C8" s="122">
        <v>80000</v>
      </c>
      <c r="D8" s="119" t="s">
        <v>279</v>
      </c>
      <c r="E8" s="130" t="s">
        <v>280</v>
      </c>
      <c r="F8" s="124"/>
      <c r="G8" s="119"/>
      <c r="H8" s="119" t="s">
        <v>281</v>
      </c>
      <c r="I8" s="119">
        <v>2023</v>
      </c>
      <c r="J8" s="119"/>
      <c r="K8" s="119"/>
    </row>
    <row r="9" spans="1:11" ht="27" customHeight="1" x14ac:dyDescent="0.35">
      <c r="A9" s="121" t="s">
        <v>303</v>
      </c>
      <c r="B9" s="119"/>
      <c r="C9" s="122"/>
      <c r="D9" s="119" t="s">
        <v>279</v>
      </c>
      <c r="E9" s="130" t="s">
        <v>301</v>
      </c>
      <c r="F9" s="124"/>
      <c r="G9" s="119"/>
      <c r="H9" s="119"/>
      <c r="I9" s="119">
        <v>2023</v>
      </c>
      <c r="J9" s="119"/>
      <c r="K9" s="119"/>
    </row>
    <row r="10" spans="1:11" ht="15.5" x14ac:dyDescent="0.35">
      <c r="A10" s="121" t="s">
        <v>289</v>
      </c>
      <c r="B10" s="119" t="s">
        <v>290</v>
      </c>
      <c r="C10" s="122"/>
      <c r="D10" s="119" t="s">
        <v>279</v>
      </c>
      <c r="E10" s="119"/>
      <c r="F10" s="119"/>
      <c r="G10" s="119"/>
      <c r="H10" s="119"/>
      <c r="I10" s="119">
        <v>2023</v>
      </c>
      <c r="J10" s="119"/>
      <c r="K10" s="119"/>
    </row>
    <row r="11" spans="1:11" ht="27" customHeight="1" x14ac:dyDescent="0.35">
      <c r="A11" s="121" t="s">
        <v>291</v>
      </c>
      <c r="B11" s="119" t="s">
        <v>288</v>
      </c>
      <c r="C11" s="122">
        <v>100000</v>
      </c>
      <c r="D11" s="119" t="s">
        <v>292</v>
      </c>
      <c r="E11" s="123" t="s">
        <v>280</v>
      </c>
      <c r="F11" s="119"/>
      <c r="G11" s="119"/>
      <c r="H11" s="119" t="s">
        <v>293</v>
      </c>
      <c r="I11" s="119">
        <v>2024</v>
      </c>
      <c r="J11" s="119"/>
      <c r="K11" s="119"/>
    </row>
    <row r="12" spans="1:11" ht="29" x14ac:dyDescent="0.35">
      <c r="A12" s="121" t="s">
        <v>294</v>
      </c>
      <c r="B12" s="119" t="s">
        <v>288</v>
      </c>
      <c r="C12" s="126">
        <v>290000</v>
      </c>
      <c r="D12" s="119" t="s">
        <v>292</v>
      </c>
      <c r="E12" s="119" t="s">
        <v>295</v>
      </c>
      <c r="F12" s="119" t="s">
        <v>295</v>
      </c>
      <c r="G12" s="124" t="s">
        <v>296</v>
      </c>
      <c r="H12" s="119" t="s">
        <v>297</v>
      </c>
      <c r="I12" s="119">
        <v>2023</v>
      </c>
      <c r="J12" s="119"/>
      <c r="K12" s="119"/>
    </row>
    <row r="13" spans="1:11" ht="15.5" x14ac:dyDescent="0.35">
      <c r="A13" s="121" t="s">
        <v>298</v>
      </c>
      <c r="B13" s="119" t="s">
        <v>288</v>
      </c>
      <c r="C13" s="126">
        <v>30000</v>
      </c>
      <c r="D13" s="119" t="s">
        <v>292</v>
      </c>
      <c r="E13" s="119" t="s">
        <v>295</v>
      </c>
      <c r="F13" s="119" t="s">
        <v>295</v>
      </c>
      <c r="G13" s="119" t="s">
        <v>295</v>
      </c>
      <c r="H13" s="119" t="s">
        <v>299</v>
      </c>
      <c r="I13" s="119">
        <v>2023</v>
      </c>
      <c r="J13" s="119"/>
      <c r="K13" s="119"/>
    </row>
    <row r="14" spans="1:11" ht="15.5" x14ac:dyDescent="0.35">
      <c r="A14" s="121"/>
      <c r="B14" s="119" t="s">
        <v>238</v>
      </c>
      <c r="C14" s="127">
        <f>SUBTOTAL(109,Table1[montant])</f>
        <v>663500</v>
      </c>
      <c r="D14" s="119"/>
      <c r="E14" s="119"/>
      <c r="F14" s="119"/>
      <c r="G14" s="119"/>
      <c r="H14" s="119"/>
      <c r="J14" s="119"/>
      <c r="K14" s="119"/>
    </row>
    <row r="15" spans="1:11" ht="29" x14ac:dyDescent="0.35">
      <c r="A15" s="121"/>
      <c r="B15" s="128" t="s">
        <v>300</v>
      </c>
      <c r="C15" s="129">
        <f>C8+C7+C6+C5+C4</f>
        <v>243500</v>
      </c>
      <c r="D15" s="119"/>
      <c r="E15" s="119"/>
      <c r="F15" s="119"/>
      <c r="G15" s="119"/>
      <c r="H15" s="119"/>
      <c r="J15" s="119"/>
      <c r="K15" s="119"/>
    </row>
    <row r="16" spans="1:11" ht="15.5" x14ac:dyDescent="0.35">
      <c r="A16" s="121"/>
      <c r="B16" s="119"/>
      <c r="C16" s="122"/>
      <c r="D16" s="119"/>
      <c r="E16" s="119"/>
      <c r="F16" s="119"/>
      <c r="G16" s="119"/>
      <c r="H16" s="119"/>
      <c r="J16" s="119"/>
      <c r="K16" s="119"/>
    </row>
    <row r="17" spans="1:11" ht="15.5" x14ac:dyDescent="0.35">
      <c r="A17" s="121"/>
      <c r="B17" s="119"/>
      <c r="C17" s="122"/>
      <c r="D17" s="119"/>
      <c r="E17" s="119"/>
      <c r="F17" s="119"/>
      <c r="G17" s="119"/>
      <c r="H17" s="119"/>
      <c r="J17" s="119"/>
      <c r="K17" s="119"/>
    </row>
    <row r="18" spans="1:11" x14ac:dyDescent="0.35">
      <c r="A18" s="119"/>
      <c r="B18" s="119"/>
      <c r="C18" s="119"/>
      <c r="D18" s="119"/>
      <c r="E18" s="119"/>
      <c r="F18" s="119"/>
      <c r="G18" s="119"/>
      <c r="H18" s="119"/>
      <c r="J18" s="119"/>
      <c r="K18" s="119"/>
    </row>
    <row r="19" spans="1:11" x14ac:dyDescent="0.35">
      <c r="A19" s="119"/>
      <c r="B19" s="119"/>
      <c r="C19" s="119"/>
      <c r="D19" s="119"/>
      <c r="E19" s="119"/>
      <c r="F19" s="119"/>
      <c r="G19" s="119"/>
      <c r="H19" s="119"/>
      <c r="J19" s="119"/>
      <c r="K19" s="119"/>
    </row>
    <row r="20" spans="1:11" x14ac:dyDescent="0.35">
      <c r="A20" s="119"/>
      <c r="B20" s="119"/>
      <c r="C20" s="119"/>
      <c r="D20" s="119"/>
      <c r="E20" s="119"/>
      <c r="F20" s="119"/>
      <c r="G20" s="119"/>
      <c r="H20" s="119"/>
      <c r="J20" s="119"/>
      <c r="K20" s="119"/>
    </row>
    <row r="21" spans="1:11" x14ac:dyDescent="0.35">
      <c r="A21" s="119"/>
      <c r="B21" s="119"/>
      <c r="C21" s="119"/>
      <c r="D21" s="119"/>
      <c r="E21" s="119"/>
      <c r="F21" s="119"/>
      <c r="G21" s="119"/>
      <c r="H21" s="119"/>
      <c r="J21" s="119"/>
      <c r="K21" s="119"/>
    </row>
  </sheetData>
  <mergeCells count="1">
    <mergeCell ref="A1:H1"/>
  </mergeCells>
  <phoneticPr fontId="24"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af3b793-b434-4d1f-abd1-55ce4b5242b1" xsi:nil="true"/>
    <lcf76f155ced4ddcb4097134ff3c332f xmlns="8c6549ac-4e6d-42fb-8a8f-bf4de4ad6088">
      <Terms xmlns="http://schemas.microsoft.com/office/infopath/2007/PartnerControls"/>
    </lcf76f155ced4ddcb4097134ff3c332f>
    <Commentaire xmlns="8c6549ac-4e6d-42fb-8a8f-bf4de4ad60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it Collaboration Document" ma:contentTypeID="0x0101007A60771C5753A247A9E629B69FD0F51E0900803F883E6029734881D228CEB687AA20" ma:contentTypeVersion="20" ma:contentTypeDescription="Create a new document." ma:contentTypeScope="" ma:versionID="a148320c86df37c958c45ddebc28bfab">
  <xsd:schema xmlns:xsd="http://www.w3.org/2001/XMLSchema" xmlns:xs="http://www.w3.org/2001/XMLSchema" xmlns:p="http://schemas.microsoft.com/office/2006/metadata/properties" xmlns:ns2="8c6549ac-4e6d-42fb-8a8f-bf4de4ad6088" xmlns:ns3="110947c1-0efd-4ed7-8578-80bfa290c185" xmlns:ns4="2af3b793-b434-4d1f-abd1-55ce4b5242b1" targetNamespace="http://schemas.microsoft.com/office/2006/metadata/properties" ma:root="true" ma:fieldsID="4103ddb18918ac16bbcdabb62f94bdf4" ns2:_="" ns3:_="" ns4:_="">
    <xsd:import namespace="8c6549ac-4e6d-42fb-8a8f-bf4de4ad6088"/>
    <xsd:import namespace="110947c1-0efd-4ed7-8578-80bfa290c185"/>
    <xsd:import namespace="2af3b793-b434-4d1f-abd1-55ce4b5242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MediaLengthInSeconds" minOccurs="0"/>
                <xsd:element ref="ns2:lcf76f155ced4ddcb4097134ff3c332f" minOccurs="0"/>
                <xsd:element ref="ns4:TaxCatchAll" minOccurs="0"/>
                <xsd:element ref="ns2:MediaServiceAutoKeyPoints" minOccurs="0"/>
                <xsd:element ref="ns2:MediaServiceKeyPoints" minOccurs="0"/>
                <xsd:element ref="ns2:MediaServiceObjectDetectorVersions" minOccurs="0"/>
                <xsd:element ref="ns2: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6549ac-4e6d-42fb-8a8f-bf4de4ad60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7bda035-400f-4ee0-8922-1075bdfe8bff" ma:termSetId="09814cd3-568e-fe90-9814-8d621ff8fb84" ma:anchorId="fba54fb3-c3e1-fe81-a776-ca4b69148c4d" ma:open="true" ma:isKeyword="false">
      <xsd:complexType>
        <xsd:sequence>
          <xsd:element ref="pc:Terms" minOccurs="0" maxOccurs="1"/>
        </xsd:sequence>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Commentaire" ma:index="25" nillable="true" ma:displayName="Commentaire" ma:format="Dropdown" ma:internalName="Commentair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0947c1-0efd-4ed7-8578-80bfa290c1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f3b793-b434-4d1f-abd1-55ce4b5242b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cf087f9-6cae-4646-ab37-de6dde1b31be}" ma:internalName="TaxCatchAll" ma:showField="CatchAllData" ma:web="110947c1-0efd-4ed7-8578-80bfa290c1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5485C8-EB53-48C8-BAFB-DDAF1DC3594B}">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2af3b793-b434-4d1f-abd1-55ce4b5242b1"/>
    <ds:schemaRef ds:uri="http://purl.org/dc/elements/1.1/"/>
    <ds:schemaRef ds:uri="110947c1-0efd-4ed7-8578-80bfa290c185"/>
    <ds:schemaRef ds:uri="8c6549ac-4e6d-42fb-8a8f-bf4de4ad6088"/>
    <ds:schemaRef ds:uri="http://www.w3.org/XML/1998/namespace"/>
    <ds:schemaRef ds:uri="http://purl.org/dc/dcmitype/"/>
  </ds:schemaRefs>
</ds:datastoreItem>
</file>

<file path=customXml/itemProps2.xml><?xml version="1.0" encoding="utf-8"?>
<ds:datastoreItem xmlns:ds="http://schemas.openxmlformats.org/officeDocument/2006/customXml" ds:itemID="{287D3190-2568-46FE-97A0-F3C296983B15}">
  <ds:schemaRefs>
    <ds:schemaRef ds:uri="http://schemas.microsoft.com/sharepoint/v3/contenttype/forms"/>
  </ds:schemaRefs>
</ds:datastoreItem>
</file>

<file path=customXml/itemProps3.xml><?xml version="1.0" encoding="utf-8"?>
<ds:datastoreItem xmlns:ds="http://schemas.openxmlformats.org/officeDocument/2006/customXml" ds:itemID="{25770B8A-B669-43C9-BAED-CC44173D97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6549ac-4e6d-42fb-8a8f-bf4de4ad6088"/>
    <ds:schemaRef ds:uri="110947c1-0efd-4ed7-8578-80bfa290c185"/>
    <ds:schemaRef ds:uri="2af3b793-b434-4d1f-abd1-55ce4b524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INVEST SNZ</vt:lpstr>
      <vt:lpstr>Feuil1</vt:lpstr>
      <vt:lpstr>BV DREAL</vt:lpstr>
      <vt:lpstr>Sheet2</vt:lpstr>
      <vt:lpstr>'INVEST SNZ'!Zone_d_impression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Vidal Marianne</dc:creator>
  <cp:lastModifiedBy>Perrin Soazig</cp:lastModifiedBy>
  <cp:lastPrinted>2023-10-16T11:08:01Z</cp:lastPrinted>
  <dcterms:created xsi:type="dcterms:W3CDTF">2023-03-29T04:46:04Z</dcterms:created>
  <dcterms:modified xsi:type="dcterms:W3CDTF">2023-11-24T10:56:13Z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540963-e559-4020-8a90-fe8a502c2801_Enabled">
    <vt:lpwstr>true</vt:lpwstr>
  </property>
  <property fmtid="{D5CDD505-2E9C-101B-9397-08002B2CF9AE}" pid="3" name="MSIP_Label_19540963-e559-4020-8a90-fe8a502c2801_SetDate">
    <vt:lpwstr>2023-03-29T04:46:04Z</vt:lpwstr>
  </property>
  <property fmtid="{D5CDD505-2E9C-101B-9397-08002B2CF9AE}" pid="4" name="MSIP_Label_19540963-e559-4020-8a90-fe8a502c2801_Method">
    <vt:lpwstr>Standard</vt:lpwstr>
  </property>
  <property fmtid="{D5CDD505-2E9C-101B-9397-08002B2CF9AE}" pid="5" name="MSIP_Label_19540963-e559-4020-8a90-fe8a502c2801_Name">
    <vt:lpwstr>19540963-e559-4020-8a90-fe8a502c2801</vt:lpwstr>
  </property>
  <property fmtid="{D5CDD505-2E9C-101B-9397-08002B2CF9AE}" pid="6" name="MSIP_Label_19540963-e559-4020-8a90-fe8a502c2801_SiteId">
    <vt:lpwstr>f25493ae-1c98-41d7-8a33-0be75f5fe603</vt:lpwstr>
  </property>
  <property fmtid="{D5CDD505-2E9C-101B-9397-08002B2CF9AE}" pid="7" name="MSIP_Label_19540963-e559-4020-8a90-fe8a502c2801_ActionId">
    <vt:lpwstr>ccb63fb6-e8ec-4b9a-84c3-8dff2f224443</vt:lpwstr>
  </property>
  <property fmtid="{D5CDD505-2E9C-101B-9397-08002B2CF9AE}" pid="8" name="MSIP_Label_19540963-e559-4020-8a90-fe8a502c2801_ContentBits">
    <vt:lpwstr>0</vt:lpwstr>
  </property>
  <property fmtid="{D5CDD505-2E9C-101B-9397-08002B2CF9AE}" pid="9" name="ContentTypeId">
    <vt:lpwstr>0x0101007A60771C5753A247A9E629B69FD0F51E0900803F883E6029734881D228CEB687AA20</vt:lpwstr>
  </property>
  <property fmtid="{D5CDD505-2E9C-101B-9397-08002B2CF9AE}" pid="10" name="MediaServiceImageTags">
    <vt:lpwstr/>
  </property>
</Properties>
</file>